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795" windowHeight="11760"/>
  </bookViews>
  <sheets>
    <sheet name="Portada" sheetId="3" r:id="rId1"/>
    <sheet name="Preguntas" sheetId="4" r:id="rId2"/>
    <sheet name="Valoración General" sheetId="1" r:id="rId3"/>
    <sheet name="Comparativa Cursos" sheetId="2" r:id="rId4"/>
  </sheets>
  <definedNames>
    <definedName name="Print_Area" localSheetId="2">'Valoración General'!$A$1:$AP$39</definedName>
    <definedName name="Print_Titles" localSheetId="2">'Valoración General'!$A:$A</definedName>
  </definedNames>
  <calcPr calcId="125725"/>
</workbook>
</file>

<file path=xl/calcChain.xml><?xml version="1.0" encoding="utf-8"?>
<calcChain xmlns="http://schemas.openxmlformats.org/spreadsheetml/2006/main">
  <c r="AL1" i="1"/>
  <c r="AL2"/>
  <c r="AL3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5"/>
  <c r="AK26"/>
  <c r="AK27"/>
  <c r="AK28"/>
  <c r="AK29"/>
  <c r="AK30"/>
  <c r="AK31"/>
  <c r="AK32"/>
  <c r="AK33"/>
  <c r="AK34"/>
  <c r="AK35"/>
  <c r="AK36"/>
  <c r="AK37"/>
  <c r="AK38"/>
  <c r="AK2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5"/>
  <c r="AI26"/>
  <c r="AI27"/>
  <c r="AI28"/>
  <c r="AI29"/>
  <c r="AI30"/>
  <c r="AI31"/>
  <c r="AI32"/>
  <c r="AI33"/>
  <c r="AI34"/>
  <c r="AI35"/>
  <c r="AI36"/>
  <c r="AI37"/>
  <c r="AI38"/>
  <c r="AI5"/>
  <c r="AI2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5"/>
  <c r="AG26"/>
  <c r="AG27"/>
  <c r="AG28"/>
  <c r="AG29"/>
  <c r="AG30"/>
  <c r="AG31"/>
  <c r="AG32"/>
  <c r="AG33"/>
  <c r="AG34"/>
  <c r="AG35"/>
  <c r="AG36"/>
  <c r="AG37"/>
  <c r="AG38"/>
  <c r="AG2"/>
  <c r="H6" i="2"/>
  <c r="G6" s="1"/>
  <c r="C6"/>
  <c r="H5"/>
  <c r="G5"/>
  <c r="E5"/>
  <c r="C5"/>
  <c r="H4"/>
  <c r="G4"/>
  <c r="E4"/>
  <c r="C4"/>
  <c r="H3"/>
  <c r="G3" s="1"/>
  <c r="E3"/>
  <c r="C3"/>
  <c r="H2"/>
  <c r="G2"/>
  <c r="E2"/>
  <c r="C2"/>
  <c r="AJ39" i="1"/>
  <c r="AH39"/>
  <c r="AF39"/>
  <c r="G39"/>
  <c r="F39"/>
  <c r="E39"/>
  <c r="C39"/>
  <c r="B39"/>
  <c r="I38"/>
  <c r="H38"/>
  <c r="D38"/>
  <c r="I37"/>
  <c r="H37"/>
  <c r="D37"/>
  <c r="I36"/>
  <c r="H36"/>
  <c r="D36"/>
  <c r="I35"/>
  <c r="H35"/>
  <c r="D35"/>
  <c r="I34"/>
  <c r="H34"/>
  <c r="D34"/>
  <c r="I33"/>
  <c r="H33"/>
  <c r="D33"/>
  <c r="I32"/>
  <c r="H32"/>
  <c r="D32"/>
  <c r="I31"/>
  <c r="H31"/>
  <c r="D31"/>
  <c r="I30"/>
  <c r="H30"/>
  <c r="D30"/>
  <c r="I29"/>
  <c r="H29"/>
  <c r="D29"/>
  <c r="I28"/>
  <c r="H28"/>
  <c r="D28"/>
  <c r="I27"/>
  <c r="H27"/>
  <c r="D27"/>
  <c r="I26"/>
  <c r="H26"/>
  <c r="D26"/>
  <c r="I25"/>
  <c r="H25"/>
  <c r="D25"/>
  <c r="D24"/>
  <c r="D23"/>
  <c r="I22"/>
  <c r="H22"/>
  <c r="D22"/>
  <c r="I21"/>
  <c r="H21"/>
  <c r="D21"/>
  <c r="I20"/>
  <c r="H20"/>
  <c r="D20"/>
  <c r="I19"/>
  <c r="H19"/>
  <c r="D19"/>
  <c r="I18"/>
  <c r="H18"/>
  <c r="D18"/>
  <c r="I17"/>
  <c r="H17"/>
  <c r="D17"/>
  <c r="I16"/>
  <c r="H16"/>
  <c r="D16"/>
  <c r="I15"/>
  <c r="H15"/>
  <c r="D15"/>
  <c r="I14"/>
  <c r="H14"/>
  <c r="D14"/>
  <c r="I13"/>
  <c r="H13"/>
  <c r="D13"/>
  <c r="I12"/>
  <c r="H12"/>
  <c r="D12"/>
  <c r="I11"/>
  <c r="H11"/>
  <c r="D11"/>
  <c r="I10"/>
  <c r="H10"/>
  <c r="D10"/>
  <c r="I9"/>
  <c r="H9"/>
  <c r="D9"/>
  <c r="I8"/>
  <c r="H8"/>
  <c r="D8"/>
  <c r="I7"/>
  <c r="H7"/>
  <c r="D7"/>
  <c r="I6"/>
  <c r="H6"/>
  <c r="D6"/>
  <c r="I5"/>
  <c r="H5"/>
  <c r="D5"/>
  <c r="D4"/>
  <c r="D3"/>
  <c r="I2"/>
  <c r="H2"/>
  <c r="D2"/>
  <c r="I39" l="1"/>
  <c r="E6" i="2"/>
  <c r="AG39" i="1"/>
  <c r="AK39"/>
  <c r="AI39"/>
  <c r="D39"/>
  <c r="H39"/>
</calcChain>
</file>

<file path=xl/comments1.xml><?xml version="1.0" encoding="utf-8"?>
<comments xmlns="http://schemas.openxmlformats.org/spreadsheetml/2006/main">
  <authors>
    <author>director.evalcalidad</author>
  </authors>
  <commentList>
    <comment ref="G25" authorId="0">
      <text>
        <r>
          <rPr>
            <b/>
            <sz val="8"/>
            <color indexed="81"/>
            <rFont val="Tahoma"/>
          </rPr>
          <t>director.evalcalidad:</t>
        </r>
        <r>
          <rPr>
            <sz val="8"/>
            <color indexed="81"/>
            <rFont val="Tahoma"/>
          </rPr>
          <t xml:space="preserve">
Corregido segú informe de incidencias</t>
        </r>
      </text>
    </comment>
  </commentList>
</comments>
</file>

<file path=xl/sharedStrings.xml><?xml version="1.0" encoding="utf-8"?>
<sst xmlns="http://schemas.openxmlformats.org/spreadsheetml/2006/main" count="124" uniqueCount="121">
  <si>
    <t>PLAN</t>
  </si>
  <si>
    <t>Número total Unidades Evaluación</t>
  </si>
  <si>
    <t>Unidades Evaluadas</t>
  </si>
  <si>
    <t>% Unidades Evaluadas</t>
  </si>
  <si>
    <t>Num. Total Matriculados</t>
  </si>
  <si>
    <t>Num. Total Matriculados Evaluadas</t>
  </si>
  <si>
    <t>% Participación Total Titulación</t>
  </si>
  <si>
    <t>% Participación Total Evaluadas</t>
  </si>
  <si>
    <t>Media ITEM 1</t>
  </si>
  <si>
    <t>Media ITEM 2</t>
  </si>
  <si>
    <t>Media ITEM 3</t>
  </si>
  <si>
    <t>Media ITEM 4</t>
  </si>
  <si>
    <t>Media ITEM 5</t>
  </si>
  <si>
    <t>Media ITEM 6</t>
  </si>
  <si>
    <t>Media ITEM 7</t>
  </si>
  <si>
    <t>Media ITEM 8</t>
  </si>
  <si>
    <t>Media ITEM 9</t>
  </si>
  <si>
    <t>Media ITEM 10</t>
  </si>
  <si>
    <t>Media ITEM 11</t>
  </si>
  <si>
    <t>Media ITEM 12</t>
  </si>
  <si>
    <t>Media ITEM 13</t>
  </si>
  <si>
    <t>Media ITEM 14</t>
  </si>
  <si>
    <t>Media ITEM 15</t>
  </si>
  <si>
    <t>Media ITEM 16</t>
  </si>
  <si>
    <t>Media ITEM 17</t>
  </si>
  <si>
    <t>Media ITEM 18</t>
  </si>
  <si>
    <t>Media ITEM 19</t>
  </si>
  <si>
    <t>Media ITEM 20</t>
  </si>
  <si>
    <t>Media ITEM 21</t>
  </si>
  <si>
    <t>Media Global 2007</t>
  </si>
  <si>
    <t>Media Global 2006</t>
  </si>
  <si>
    <t>Media Global 2005</t>
  </si>
  <si>
    <t>Media Global 2004</t>
  </si>
  <si>
    <t>Media Global 2003</t>
  </si>
  <si>
    <t>X&lt;=2,5</t>
  </si>
  <si>
    <t>2,5&lt;X&lt;=3,5</t>
  </si>
  <si>
    <t>3,5&lt;X</t>
  </si>
  <si>
    <t>ASIGNATURAS LIBRE ELECCION U.C.</t>
  </si>
  <si>
    <t>DIP. CIE. EMPRESARIALES PLAN 2000</t>
  </si>
  <si>
    <t>DIP. ENFERMERIA PLAN 99</t>
  </si>
  <si>
    <t>DIP. MAQUINAS NAVALES PLAN 99</t>
  </si>
  <si>
    <t>DIP. NAVEGACION MARITIMA PLAN 99</t>
  </si>
  <si>
    <t>DIP. RELACIONES LABORALES</t>
  </si>
  <si>
    <t>I.T.MINAS, ESP. EXPLOT.DE MINAS</t>
  </si>
  <si>
    <t>I.T.MINAS, ESP. MINERAL.Y METALURG</t>
  </si>
  <si>
    <t>I.T.PROPULSION Y SERV. DEL BUQUE</t>
  </si>
  <si>
    <t>ING. CAMINOS, C. Y P. PLAN 99</t>
  </si>
  <si>
    <t>ING. INDUSTRIAL</t>
  </si>
  <si>
    <t>ING. INFORMATICA</t>
  </si>
  <si>
    <t>ING. QUIMICA</t>
  </si>
  <si>
    <t>ING. TELECOMUNICACION</t>
  </si>
  <si>
    <t>ING.T. O.PUBLICAS. CONST. CIVILES</t>
  </si>
  <si>
    <t>ING.T. TELECOM. SIST. ELECTRONICOS</t>
  </si>
  <si>
    <t>ING.T.I. ESPEC. ELECTRICIDAD</t>
  </si>
  <si>
    <t>ING.T.I. ESPEC. ELECTRONICA IND.</t>
  </si>
  <si>
    <t>ING.T.I. ESPEC. MECANICA</t>
  </si>
  <si>
    <t>ING.T.I. ESPEC. QUIMICA IND.</t>
  </si>
  <si>
    <t>INGENIERIA AMBIENTAL</t>
  </si>
  <si>
    <t>LIC. ADMON Y DIR EMPRESAS PLAN 00</t>
  </si>
  <si>
    <t>LIC. ECONOMIA PLAN 2000</t>
  </si>
  <si>
    <t>LIC. GEOGRAFIA PLAN 99</t>
  </si>
  <si>
    <t>LIC. HISTORIA PLAN 99</t>
  </si>
  <si>
    <t>LIC. MAQUINAS NAVALES PLAN 2000</t>
  </si>
  <si>
    <t>LIC. MEDICINA</t>
  </si>
  <si>
    <t>LIC. NAUTICA Y T. MARITIMO PLAN 99</t>
  </si>
  <si>
    <t>LIC. PSICOPEDAGOGIA</t>
  </si>
  <si>
    <t>LICENCIADO EN DERECHO</t>
  </si>
  <si>
    <t>LICENCIADO FISICA PLAN 2000</t>
  </si>
  <si>
    <t>LICENCIADO MATEMATICAS PLAN 2000</t>
  </si>
  <si>
    <t>MAESTRO. EDUC. FISICA PLAN 99</t>
  </si>
  <si>
    <t>MAESTRO. EDUC. INFANTIL PLAN 99</t>
  </si>
  <si>
    <t>MAESTRO. EDUC. PRIMARIA PLAN 99</t>
  </si>
  <si>
    <t>MAESTRO. L. EXTRANJERA PLAN 99</t>
  </si>
  <si>
    <t>PROGRAMA CORNELL</t>
  </si>
  <si>
    <t>UNIVERSIDAD</t>
  </si>
  <si>
    <t>EVALUACIÓN GLOBAL</t>
  </si>
  <si>
    <t>TOTAL</t>
  </si>
  <si>
    <t>2007/2008</t>
  </si>
  <si>
    <t>2006/2007</t>
  </si>
  <si>
    <t>2005/2006</t>
  </si>
  <si>
    <t>2004/2005</t>
  </si>
  <si>
    <t>2003/2004</t>
  </si>
  <si>
    <t>Num. Total Encuestas
 Recibidas</t>
  </si>
  <si>
    <t>VICERRECTORADO DE CALIDAD E INNOVACIÓN EDUCATIVA</t>
  </si>
  <si>
    <t>UNIVERSIDAD DE CANTABRIA</t>
  </si>
  <si>
    <t>ENCUESTA DE OPINIÓN DE LOS ESTUDIANTES SOBRE LA ACTIVIDAD DOCENTE DEL PROFESORADO</t>
  </si>
  <si>
    <t xml:space="preserve">TABLA DE RESULTADOS </t>
  </si>
  <si>
    <t>TÍTULOS DE PRIMER Y SEGUNDO CICLO</t>
  </si>
  <si>
    <t>CURSO 2007 - 2008</t>
  </si>
  <si>
    <t>LISTADO PREGUNTAS ENCUESTA</t>
  </si>
  <si>
    <t>Planificación</t>
  </si>
  <si>
    <t>La información que proporciona el profesor/a/a sobre la actividad docente (objetivos, actividades, bibliografía, criterios y sistema de evaluación, etc.) me ha resultado de fácil acceso y utilidad.</t>
  </si>
  <si>
    <t>Las tareas previstas (teóricas, prácticas, de trabajo individual, en grupo, etc.) guardan relación con lo que el profesor/a pretende que aprenda en la actividad docente.</t>
  </si>
  <si>
    <t>En el desarrollo de esta actividad docente no hay solapamientos con los contenidos de otras actividades ni repeticiones innecesarias.</t>
  </si>
  <si>
    <t>Se han coordinado adecuadamente las tareas teóricas y prácticas previstas en el programa.</t>
  </si>
  <si>
    <t xml:space="preserve">Los créditos asignados a la actividad docente guardan proporción con el volumen de contenidos y tareas que comprende. </t>
  </si>
  <si>
    <t>La dedicación que exige esta actividad docente se corresponde con la prevista en el programa.</t>
  </si>
  <si>
    <t>Desarrollo</t>
  </si>
  <si>
    <t>El profesor/a se adapta al nivel de conocimientos previos de los alumnos/as.</t>
  </si>
  <si>
    <t>El profesor/a prepara, organiza y estructura bien las actividades o tareas que se realizan en la clase (o laboratorio, taller, trabajo de campo, seminario, etc.).</t>
  </si>
  <si>
    <t>El profesor/a explica con claridad y resalta los contenidos importantes de la actividad docente.</t>
  </si>
  <si>
    <t>El profesor/a resuelve las dudas y orienta a alumnos/as en el desarrollo de las tareas.</t>
  </si>
  <si>
    <t>Me ha resultado fácil acceder al profesor/a en su horario de tutorías.</t>
  </si>
  <si>
    <t>La ayuda recibida en las tutorías resulta eficaz para aprender.</t>
  </si>
  <si>
    <t>El profesor/a utiliza adecuadamente los recursos didácticos (audiovisuales, de laboratorio, de campo, etc.) para facilitar el aprendizaje.</t>
  </si>
  <si>
    <t>La bibliografía recomendada por el profesor/a es útil para desarrollar las tareas individuales o de grupo.</t>
  </si>
  <si>
    <t>El profesor/a favorece la participación del estudiantes en el desarrollo de la actividad docente (facilita que exprese sus opiniones, incluye tareas individuales o de grupo, etc.).</t>
  </si>
  <si>
    <t>El profesor/a consigue despertar interés por los diferentes temas que se abordan en el desarrollo de la actividad docente.</t>
  </si>
  <si>
    <t>El modo en que evalúa (exámenes, trabajos individuales o de grupo, etc.) guarda relación con el tipo de tareas (teóricas, prácticas, individuales, grupales, etc.) desarrolladas.</t>
  </si>
  <si>
    <t>El profesor/a aplica de un modo adecuado los criterios de evaluación recogidos en el programa.</t>
  </si>
  <si>
    <t>Resultados</t>
  </si>
  <si>
    <t>El profesor/a ha facilitado mi aprendizaje. Gracias a su ayuda he logrado mejorar mis conocimientos, habilidades o modo de afrontar determinados temas.</t>
  </si>
  <si>
    <t>He mejorado respecto a mi nivel de partida las competencias previstas en el programa.</t>
  </si>
  <si>
    <t>En general, estoy satisfecho con la labor docente de este profesor/a.</t>
  </si>
  <si>
    <t>Escala de valoración</t>
  </si>
  <si>
    <t>Completamente en desacuerdo</t>
  </si>
  <si>
    <t>En desacuerdo</t>
  </si>
  <si>
    <t>Muy de acuerdo</t>
  </si>
  <si>
    <t>Muy en desacuerdo</t>
  </si>
  <si>
    <t>De acuerdo</t>
  </si>
  <si>
    <t>Completamente de acuerdo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</si>
</sst>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8"/>
      <name val="Arial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0" fillId="0" borderId="3" xfId="0" applyBorder="1"/>
    <xf numFmtId="0" fontId="3" fillId="0" borderId="3" xfId="0" applyFont="1" applyBorder="1" applyAlignment="1">
      <alignment horizontal="right"/>
    </xf>
    <xf numFmtId="0" fontId="0" fillId="0" borderId="3" xfId="0" applyNumberFormat="1" applyBorder="1"/>
    <xf numFmtId="10" fontId="0" fillId="0" borderId="3" xfId="0" applyNumberFormat="1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10" fontId="8" fillId="0" borderId="0" xfId="0" applyNumberFormat="1" applyFont="1" applyAlignment="1"/>
    <xf numFmtId="10" fontId="8" fillId="0" borderId="0" xfId="0" applyNumberFormat="1" applyFont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0" fontId="8" fillId="3" borderId="3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right"/>
    </xf>
    <xf numFmtId="0" fontId="7" fillId="0" borderId="3" xfId="1" applyFont="1" applyFill="1" applyBorder="1" applyAlignment="1">
      <alignment horizontal="right" wrapText="1"/>
    </xf>
    <xf numFmtId="10" fontId="8" fillId="0" borderId="3" xfId="0" applyNumberFormat="1" applyFont="1" applyBorder="1" applyAlignment="1">
      <alignment horizontal="right"/>
    </xf>
    <xf numFmtId="10" fontId="7" fillId="0" borderId="3" xfId="1" applyNumberFormat="1" applyFont="1" applyFill="1" applyBorder="1" applyAlignment="1">
      <alignment horizontal="right"/>
    </xf>
    <xf numFmtId="164" fontId="7" fillId="0" borderId="3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10" fontId="7" fillId="0" borderId="3" xfId="1" applyNumberFormat="1" applyFont="1" applyFill="1" applyBorder="1" applyAlignment="1">
      <alignment horizontal="center"/>
    </xf>
    <xf numFmtId="10" fontId="7" fillId="0" borderId="3" xfId="1" applyNumberFormat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  <xf numFmtId="164" fontId="7" fillId="0" borderId="3" xfId="1" applyNumberFormat="1" applyFont="1" applyFill="1" applyBorder="1" applyAlignment="1">
      <alignment horizontal="center" wrapText="1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/>
    <xf numFmtId="164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 wrapText="1"/>
    </xf>
    <xf numFmtId="0" fontId="8" fillId="0" borderId="3" xfId="0" applyNumberFormat="1" applyFont="1" applyBorder="1" applyAlignment="1">
      <alignment horizontal="center"/>
    </xf>
    <xf numFmtId="0" fontId="9" fillId="0" borderId="3" xfId="1" applyFont="1" applyFill="1" applyBorder="1" applyAlignment="1">
      <alignment horizontal="right"/>
    </xf>
    <xf numFmtId="10" fontId="8" fillId="0" borderId="3" xfId="0" applyNumberFormat="1" applyFont="1" applyBorder="1" applyAlignment="1"/>
    <xf numFmtId="0" fontId="1" fillId="0" borderId="0" xfId="2"/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0" fillId="8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 vertical="distributed"/>
    </xf>
    <xf numFmtId="0" fontId="12" fillId="0" borderId="0" xfId="2" applyFont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textRotation="90" wrapText="1"/>
    </xf>
    <xf numFmtId="0" fontId="0" fillId="8" borderId="0" xfId="0" applyFill="1" applyBorder="1" applyAlignment="1">
      <alignment horizontal="center" vertical="center" textRotation="90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 textRotation="90" wrapText="1"/>
    </xf>
    <xf numFmtId="0" fontId="0" fillId="6" borderId="4" xfId="0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</cellXfs>
  <cellStyles count="3">
    <cellStyle name="Normal" xfId="0" builtinId="0"/>
    <cellStyle name="Normal 3" xfId="2"/>
    <cellStyle name="Normal_Hoja1" xfId="1"/>
  </cellStyles>
  <dxfs count="0"/>
  <tableStyles count="0" defaultTableStyle="TableStyleMedium9" defaultPivotStyle="PivotStyleLight16"/>
  <colors>
    <mruColors>
      <color rgb="FF0099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87857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90488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7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showGridLines="0" tabSelected="1" workbookViewId="0">
      <selection activeCell="G20" sqref="G20"/>
    </sheetView>
  </sheetViews>
  <sheetFormatPr baseColWidth="10" defaultColWidth="11.42578125" defaultRowHeight="15"/>
  <cols>
    <col min="1" max="16384" width="11.42578125" style="38"/>
  </cols>
  <sheetData>
    <row r="2" spans="2:10">
      <c r="C2" s="49" t="s">
        <v>83</v>
      </c>
      <c r="D2" s="49"/>
      <c r="E2" s="49"/>
      <c r="F2" s="49"/>
      <c r="G2" s="49"/>
      <c r="H2" s="49"/>
      <c r="I2" s="49"/>
    </row>
    <row r="3" spans="2:10">
      <c r="C3" s="49" t="s">
        <v>84</v>
      </c>
      <c r="D3" s="49"/>
      <c r="E3" s="49"/>
      <c r="F3" s="49"/>
      <c r="G3" s="49"/>
      <c r="H3" s="49"/>
      <c r="I3" s="49"/>
    </row>
    <row r="10" spans="2:10" ht="17.25" customHeight="1">
      <c r="B10" s="50" t="s">
        <v>85</v>
      </c>
      <c r="C10" s="50"/>
      <c r="D10" s="50"/>
      <c r="E10" s="50"/>
      <c r="F10" s="50"/>
      <c r="G10" s="50"/>
      <c r="H10" s="50"/>
      <c r="I10" s="50"/>
      <c r="J10" s="50"/>
    </row>
    <row r="11" spans="2:10" ht="15" customHeight="1">
      <c r="B11" s="50"/>
      <c r="C11" s="50"/>
      <c r="D11" s="50"/>
      <c r="E11" s="50"/>
      <c r="F11" s="50"/>
      <c r="G11" s="50"/>
      <c r="H11" s="50"/>
      <c r="I11" s="50"/>
      <c r="J11" s="50"/>
    </row>
    <row r="12" spans="2:10">
      <c r="B12" s="50"/>
      <c r="C12" s="50"/>
      <c r="D12" s="50"/>
      <c r="E12" s="50"/>
      <c r="F12" s="50"/>
      <c r="G12" s="50"/>
      <c r="H12" s="50"/>
      <c r="I12" s="50"/>
      <c r="J12" s="50"/>
    </row>
    <row r="14" spans="2:10" ht="15.75">
      <c r="B14" s="48" t="s">
        <v>86</v>
      </c>
      <c r="C14" s="48"/>
      <c r="D14" s="48"/>
      <c r="E14" s="48"/>
      <c r="F14" s="48"/>
      <c r="G14" s="48"/>
      <c r="H14" s="48"/>
      <c r="I14" s="48"/>
      <c r="J14" s="48"/>
    </row>
    <row r="15" spans="2:10" ht="15.75">
      <c r="B15" s="51" t="s">
        <v>87</v>
      </c>
      <c r="C15" s="51"/>
      <c r="D15" s="51"/>
      <c r="E15" s="51"/>
      <c r="F15" s="51"/>
      <c r="G15" s="51"/>
      <c r="H15" s="51"/>
      <c r="I15" s="51"/>
      <c r="J15" s="51"/>
    </row>
    <row r="16" spans="2:10" ht="15.75">
      <c r="B16" s="48" t="s">
        <v>88</v>
      </c>
      <c r="C16" s="48"/>
      <c r="D16" s="48"/>
      <c r="E16" s="48"/>
      <c r="F16" s="48"/>
      <c r="G16" s="48"/>
      <c r="H16" s="48"/>
      <c r="I16" s="48"/>
      <c r="J16" s="48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C18" sqref="C18:I18"/>
    </sheetView>
  </sheetViews>
  <sheetFormatPr baseColWidth="10" defaultColWidth="11.42578125" defaultRowHeight="12.75"/>
  <cols>
    <col min="1" max="1" width="7" style="40" customWidth="1"/>
    <col min="2" max="2" width="11.85546875" style="40" customWidth="1"/>
    <col min="3" max="3" width="6.140625" style="40" customWidth="1"/>
    <col min="4" max="4" width="27.5703125" style="40" customWidth="1"/>
    <col min="5" max="5" width="7.42578125" style="40" customWidth="1"/>
    <col min="6" max="6" width="16.5703125" style="40" customWidth="1"/>
    <col min="7" max="7" width="6.140625" style="40" customWidth="1"/>
    <col min="8" max="8" width="35.42578125" style="40" customWidth="1"/>
    <col min="9" max="16384" width="11.42578125" style="40"/>
  </cols>
  <sheetData>
    <row r="1" spans="1:9" ht="30.75" customHeight="1">
      <c r="A1" s="39"/>
      <c r="B1" s="39"/>
      <c r="C1" s="55" t="s">
        <v>89</v>
      </c>
      <c r="D1" s="55"/>
      <c r="E1" s="55"/>
      <c r="F1" s="55"/>
      <c r="G1" s="55"/>
      <c r="H1" s="55"/>
      <c r="I1" s="55"/>
    </row>
    <row r="2" spans="1:9" ht="25.5" customHeight="1">
      <c r="A2" s="56" t="s">
        <v>90</v>
      </c>
      <c r="B2" s="41">
        <v>1</v>
      </c>
      <c r="C2" s="52" t="s">
        <v>91</v>
      </c>
      <c r="D2" s="53"/>
      <c r="E2" s="53"/>
      <c r="F2" s="53"/>
      <c r="G2" s="53"/>
      <c r="H2" s="53"/>
      <c r="I2" s="54"/>
    </row>
    <row r="3" spans="1:9" ht="25.5" customHeight="1">
      <c r="A3" s="56"/>
      <c r="B3" s="41">
        <v>2</v>
      </c>
      <c r="C3" s="52" t="s">
        <v>92</v>
      </c>
      <c r="D3" s="53"/>
      <c r="E3" s="53"/>
      <c r="F3" s="53"/>
      <c r="G3" s="53"/>
      <c r="H3" s="53"/>
      <c r="I3" s="54"/>
    </row>
    <row r="4" spans="1:9" ht="25.5" customHeight="1">
      <c r="A4" s="56"/>
      <c r="B4" s="41">
        <v>3</v>
      </c>
      <c r="C4" s="52" t="s">
        <v>93</v>
      </c>
      <c r="D4" s="53"/>
      <c r="E4" s="53"/>
      <c r="F4" s="53"/>
      <c r="G4" s="53"/>
      <c r="H4" s="53"/>
      <c r="I4" s="54"/>
    </row>
    <row r="5" spans="1:9" ht="12.75" customHeight="1">
      <c r="A5" s="56"/>
      <c r="B5" s="41">
        <v>4</v>
      </c>
      <c r="C5" s="52" t="s">
        <v>94</v>
      </c>
      <c r="D5" s="53"/>
      <c r="E5" s="53"/>
      <c r="F5" s="53"/>
      <c r="G5" s="53"/>
      <c r="H5" s="53"/>
      <c r="I5" s="54"/>
    </row>
    <row r="6" spans="1:9" ht="12.75" customHeight="1">
      <c r="A6" s="56"/>
      <c r="B6" s="41">
        <v>5</v>
      </c>
      <c r="C6" s="52" t="s">
        <v>95</v>
      </c>
      <c r="D6" s="53"/>
      <c r="E6" s="53"/>
      <c r="F6" s="53"/>
      <c r="G6" s="53"/>
      <c r="H6" s="53"/>
      <c r="I6" s="54"/>
    </row>
    <row r="7" spans="1:9" ht="12.75" customHeight="1">
      <c r="A7" s="56"/>
      <c r="B7" s="41">
        <v>6</v>
      </c>
      <c r="C7" s="52" t="s">
        <v>96</v>
      </c>
      <c r="D7" s="53"/>
      <c r="E7" s="53"/>
      <c r="F7" s="53"/>
      <c r="G7" s="53"/>
      <c r="H7" s="53"/>
      <c r="I7" s="54"/>
    </row>
    <row r="8" spans="1:9" ht="12.75" customHeight="1">
      <c r="A8" s="61" t="s">
        <v>97</v>
      </c>
      <c r="B8" s="42">
        <v>7</v>
      </c>
      <c r="C8" s="52" t="s">
        <v>98</v>
      </c>
      <c r="D8" s="53"/>
      <c r="E8" s="53"/>
      <c r="F8" s="53"/>
      <c r="G8" s="53"/>
      <c r="H8" s="53"/>
      <c r="I8" s="54"/>
    </row>
    <row r="9" spans="1:9" ht="25.5" customHeight="1">
      <c r="A9" s="61"/>
      <c r="B9" s="42">
        <v>8</v>
      </c>
      <c r="C9" s="52" t="s">
        <v>99</v>
      </c>
      <c r="D9" s="53"/>
      <c r="E9" s="53"/>
      <c r="F9" s="53"/>
      <c r="G9" s="53"/>
      <c r="H9" s="53"/>
      <c r="I9" s="54"/>
    </row>
    <row r="10" spans="1:9" ht="12.75" customHeight="1">
      <c r="A10" s="61"/>
      <c r="B10" s="42">
        <v>9</v>
      </c>
      <c r="C10" s="52" t="s">
        <v>100</v>
      </c>
      <c r="D10" s="53"/>
      <c r="E10" s="53"/>
      <c r="F10" s="53"/>
      <c r="G10" s="53"/>
      <c r="H10" s="53"/>
      <c r="I10" s="54"/>
    </row>
    <row r="11" spans="1:9" ht="12.75" customHeight="1">
      <c r="A11" s="61"/>
      <c r="B11" s="42">
        <v>10</v>
      </c>
      <c r="C11" s="52" t="s">
        <v>101</v>
      </c>
      <c r="D11" s="53"/>
      <c r="E11" s="53"/>
      <c r="F11" s="53"/>
      <c r="G11" s="53"/>
      <c r="H11" s="53"/>
      <c r="I11" s="54"/>
    </row>
    <row r="12" spans="1:9" ht="12.75" customHeight="1">
      <c r="A12" s="61"/>
      <c r="B12" s="42">
        <v>11</v>
      </c>
      <c r="C12" s="52" t="s">
        <v>102</v>
      </c>
      <c r="D12" s="53"/>
      <c r="E12" s="53"/>
      <c r="F12" s="53"/>
      <c r="G12" s="53"/>
      <c r="H12" s="53"/>
      <c r="I12" s="54"/>
    </row>
    <row r="13" spans="1:9" ht="12.75" customHeight="1">
      <c r="A13" s="61"/>
      <c r="B13" s="42">
        <v>12</v>
      </c>
      <c r="C13" s="52" t="s">
        <v>103</v>
      </c>
      <c r="D13" s="53"/>
      <c r="E13" s="53"/>
      <c r="F13" s="53"/>
      <c r="G13" s="53"/>
      <c r="H13" s="53"/>
      <c r="I13" s="54"/>
    </row>
    <row r="14" spans="1:9" ht="25.5" customHeight="1">
      <c r="A14" s="61"/>
      <c r="B14" s="42">
        <v>13</v>
      </c>
      <c r="C14" s="52" t="s">
        <v>104</v>
      </c>
      <c r="D14" s="53"/>
      <c r="E14" s="53"/>
      <c r="F14" s="53"/>
      <c r="G14" s="53"/>
      <c r="H14" s="53"/>
      <c r="I14" s="54"/>
    </row>
    <row r="15" spans="1:9" ht="12.75" customHeight="1">
      <c r="A15" s="61"/>
      <c r="B15" s="42">
        <v>14</v>
      </c>
      <c r="C15" s="52" t="s">
        <v>105</v>
      </c>
      <c r="D15" s="53"/>
      <c r="E15" s="53"/>
      <c r="F15" s="53"/>
      <c r="G15" s="53"/>
      <c r="H15" s="53"/>
      <c r="I15" s="54"/>
    </row>
    <row r="16" spans="1:9" ht="25.5" customHeight="1">
      <c r="A16" s="61"/>
      <c r="B16" s="42">
        <v>15</v>
      </c>
      <c r="C16" s="52" t="s">
        <v>106</v>
      </c>
      <c r="D16" s="53"/>
      <c r="E16" s="53"/>
      <c r="F16" s="53"/>
      <c r="G16" s="53"/>
      <c r="H16" s="53"/>
      <c r="I16" s="54"/>
    </row>
    <row r="17" spans="1:9" ht="12.75" customHeight="1">
      <c r="A17" s="61"/>
      <c r="B17" s="42">
        <v>16</v>
      </c>
      <c r="C17" s="52" t="s">
        <v>107</v>
      </c>
      <c r="D17" s="53"/>
      <c r="E17" s="53"/>
      <c r="F17" s="53"/>
      <c r="G17" s="53"/>
      <c r="H17" s="53"/>
      <c r="I17" s="54"/>
    </row>
    <row r="18" spans="1:9" ht="25.5" customHeight="1">
      <c r="A18" s="61"/>
      <c r="B18" s="42">
        <v>17</v>
      </c>
      <c r="C18" s="52" t="s">
        <v>108</v>
      </c>
      <c r="D18" s="53"/>
      <c r="E18" s="53"/>
      <c r="F18" s="53"/>
      <c r="G18" s="53"/>
      <c r="H18" s="53"/>
      <c r="I18" s="54"/>
    </row>
    <row r="19" spans="1:9" ht="12.75" customHeight="1">
      <c r="A19" s="61"/>
      <c r="B19" s="42">
        <v>18</v>
      </c>
      <c r="C19" s="52" t="s">
        <v>109</v>
      </c>
      <c r="D19" s="53"/>
      <c r="E19" s="53"/>
      <c r="F19" s="53"/>
      <c r="G19" s="53"/>
      <c r="H19" s="53"/>
      <c r="I19" s="54"/>
    </row>
    <row r="20" spans="1:9" ht="25.5" customHeight="1">
      <c r="A20" s="60" t="s">
        <v>110</v>
      </c>
      <c r="B20" s="43">
        <v>19</v>
      </c>
      <c r="C20" s="52" t="s">
        <v>111</v>
      </c>
      <c r="D20" s="53"/>
      <c r="E20" s="53"/>
      <c r="F20" s="53"/>
      <c r="G20" s="53"/>
      <c r="H20" s="53"/>
      <c r="I20" s="54"/>
    </row>
    <row r="21" spans="1:9" ht="12.75" customHeight="1">
      <c r="A21" s="60"/>
      <c r="B21" s="43">
        <v>20</v>
      </c>
      <c r="C21" s="52" t="s">
        <v>112</v>
      </c>
      <c r="D21" s="53"/>
      <c r="E21" s="53"/>
      <c r="F21" s="53"/>
      <c r="G21" s="53"/>
      <c r="H21" s="53"/>
      <c r="I21" s="54"/>
    </row>
    <row r="22" spans="1:9" ht="18.75" customHeight="1">
      <c r="A22" s="60"/>
      <c r="B22" s="43">
        <v>21</v>
      </c>
      <c r="C22" s="52" t="s">
        <v>113</v>
      </c>
      <c r="D22" s="53"/>
      <c r="E22" s="53"/>
      <c r="F22" s="53"/>
      <c r="G22" s="53"/>
      <c r="H22" s="53"/>
      <c r="I22" s="54"/>
    </row>
    <row r="23" spans="1:9" ht="18.75" customHeight="1">
      <c r="A23" s="57"/>
      <c r="B23" s="57"/>
      <c r="C23" s="57"/>
      <c r="D23" s="57"/>
      <c r="E23" s="57"/>
      <c r="F23" s="57"/>
      <c r="G23" s="57"/>
      <c r="H23" s="57"/>
      <c r="I23" s="57"/>
    </row>
    <row r="24" spans="1:9">
      <c r="A24" s="58" t="s">
        <v>114</v>
      </c>
      <c r="B24" s="59"/>
      <c r="C24" s="44">
        <v>0</v>
      </c>
      <c r="D24" s="45" t="s">
        <v>115</v>
      </c>
      <c r="E24" s="44">
        <v>2</v>
      </c>
      <c r="F24" s="45" t="s">
        <v>116</v>
      </c>
      <c r="G24" s="44">
        <v>4</v>
      </c>
      <c r="H24" s="45" t="s">
        <v>117</v>
      </c>
      <c r="I24" s="46"/>
    </row>
    <row r="25" spans="1:9">
      <c r="A25" s="47"/>
      <c r="B25" s="47"/>
      <c r="C25" s="44">
        <v>1</v>
      </c>
      <c r="D25" s="45" t="s">
        <v>118</v>
      </c>
      <c r="E25" s="44">
        <v>3</v>
      </c>
      <c r="F25" s="45" t="s">
        <v>119</v>
      </c>
      <c r="G25" s="44">
        <v>5</v>
      </c>
      <c r="H25" s="45" t="s">
        <v>120</v>
      </c>
      <c r="I25" s="46"/>
    </row>
    <row r="26" spans="1:9">
      <c r="A26" s="46"/>
      <c r="B26" s="46"/>
      <c r="C26" s="46"/>
      <c r="D26" s="46"/>
      <c r="E26" s="46"/>
      <c r="F26" s="46"/>
      <c r="G26" s="46"/>
      <c r="H26" s="46"/>
      <c r="I26" s="46"/>
    </row>
  </sheetData>
  <mergeCells count="27">
    <mergeCell ref="A23:I23"/>
    <mergeCell ref="A24:B24"/>
    <mergeCell ref="C17:I17"/>
    <mergeCell ref="C18:I18"/>
    <mergeCell ref="C19:I19"/>
    <mergeCell ref="A20:A22"/>
    <mergeCell ref="C20:I20"/>
    <mergeCell ref="C21:I21"/>
    <mergeCell ref="C22:I22"/>
    <mergeCell ref="A8:A19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1:I1"/>
    <mergeCell ref="A2:A7"/>
    <mergeCell ref="C2:I2"/>
    <mergeCell ref="C3:I3"/>
    <mergeCell ref="C4:I4"/>
    <mergeCell ref="C5:I5"/>
    <mergeCell ref="C6:I6"/>
    <mergeCell ref="C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9"/>
  <sheetViews>
    <sheetView workbookViewId="0">
      <selection activeCell="A6" sqref="A6"/>
    </sheetView>
  </sheetViews>
  <sheetFormatPr baseColWidth="10" defaultRowHeight="11.25"/>
  <cols>
    <col min="1" max="1" width="37" style="11" bestFit="1" customWidth="1"/>
    <col min="2" max="2" width="16.5703125" style="7" bestFit="1" customWidth="1"/>
    <col min="3" max="3" width="8.140625" style="7" bestFit="1" customWidth="1"/>
    <col min="4" max="4" width="9.28515625" style="12" bestFit="1" customWidth="1"/>
    <col min="5" max="6" width="9.7109375" style="7" bestFit="1" customWidth="1"/>
    <col min="7" max="7" width="8.28515625" style="7" bestFit="1" customWidth="1"/>
    <col min="8" max="8" width="11.5703125" style="12" bestFit="1" customWidth="1"/>
    <col min="9" max="9" width="11.85546875" style="12" bestFit="1" customWidth="1"/>
    <col min="10" max="15" width="6.85546875" style="8" customWidth="1"/>
    <col min="16" max="30" width="7.7109375" style="8" customWidth="1"/>
    <col min="31" max="31" width="10.5703125" style="8" customWidth="1"/>
    <col min="32" max="32" width="6.42578125" style="10" customWidth="1"/>
    <col min="33" max="33" width="6.28515625" style="13" bestFit="1" customWidth="1"/>
    <col min="34" max="34" width="8.85546875" style="10" bestFit="1" customWidth="1"/>
    <col min="35" max="35" width="6.28515625" style="13" bestFit="1" customWidth="1"/>
    <col min="36" max="36" width="5.7109375" style="10" bestFit="1" customWidth="1"/>
    <col min="37" max="37" width="7.140625" style="13" bestFit="1" customWidth="1"/>
    <col min="38" max="38" width="7.140625" style="8" customWidth="1"/>
    <col min="39" max="42" width="10.5703125" style="8" customWidth="1"/>
    <col min="43" max="16384" width="11.42578125" style="7"/>
  </cols>
  <sheetData>
    <row r="1" spans="1:43" s="6" customFormat="1" ht="38.25" customHeight="1">
      <c r="A1" s="14" t="s">
        <v>0</v>
      </c>
      <c r="B1" s="14" t="s">
        <v>1</v>
      </c>
      <c r="C1" s="15" t="s">
        <v>2</v>
      </c>
      <c r="D1" s="16" t="s">
        <v>3</v>
      </c>
      <c r="E1" s="15" t="s">
        <v>4</v>
      </c>
      <c r="F1" s="15" t="s">
        <v>5</v>
      </c>
      <c r="G1" s="15" t="s">
        <v>82</v>
      </c>
      <c r="H1" s="16" t="s">
        <v>6</v>
      </c>
      <c r="I1" s="16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  <c r="AC1" s="17" t="s">
        <v>27</v>
      </c>
      <c r="AD1" s="17" t="s">
        <v>28</v>
      </c>
      <c r="AE1" s="17" t="s">
        <v>29</v>
      </c>
      <c r="AF1" s="18" t="s">
        <v>34</v>
      </c>
      <c r="AG1" s="18"/>
      <c r="AH1" s="18" t="s">
        <v>35</v>
      </c>
      <c r="AI1" s="18"/>
      <c r="AJ1" s="18" t="s">
        <v>36</v>
      </c>
      <c r="AK1" s="18"/>
      <c r="AL1" s="17" t="str">
        <f t="shared" ref="AL1:AL39" si="0">AE1</f>
        <v>Media Global 2007</v>
      </c>
      <c r="AM1" s="17" t="s">
        <v>30</v>
      </c>
      <c r="AN1" s="17" t="s">
        <v>31</v>
      </c>
      <c r="AO1" s="17" t="s">
        <v>32</v>
      </c>
      <c r="AP1" s="17" t="s">
        <v>33</v>
      </c>
      <c r="AQ1" s="5"/>
    </row>
    <row r="2" spans="1:43">
      <c r="A2" s="19" t="s">
        <v>37</v>
      </c>
      <c r="B2" s="19">
        <v>189</v>
      </c>
      <c r="C2" s="20">
        <v>3</v>
      </c>
      <c r="D2" s="21">
        <f t="shared" ref="D2:D39" si="1">C2/B2</f>
        <v>1.5873015873015872E-2</v>
      </c>
      <c r="E2" s="19">
        <v>9820</v>
      </c>
      <c r="F2" s="19">
        <v>44</v>
      </c>
      <c r="G2" s="19">
        <v>35</v>
      </c>
      <c r="H2" s="22">
        <f>G2/E2</f>
        <v>3.564154786150713E-3</v>
      </c>
      <c r="I2" s="22">
        <f>G2/F2</f>
        <v>0.79545454545454541</v>
      </c>
      <c r="J2" s="23">
        <v>3.7428571428571429</v>
      </c>
      <c r="K2" s="23">
        <v>3.9142857142857146</v>
      </c>
      <c r="L2" s="23">
        <v>3.7428571428571429</v>
      </c>
      <c r="M2" s="23">
        <v>3.7714285714285714</v>
      </c>
      <c r="N2" s="23">
        <v>3.6470588235294121</v>
      </c>
      <c r="O2" s="23">
        <v>3.9142857142857146</v>
      </c>
      <c r="P2" s="23">
        <v>3.6</v>
      </c>
      <c r="Q2" s="23">
        <v>4</v>
      </c>
      <c r="R2" s="23">
        <v>4.0571428571428569</v>
      </c>
      <c r="S2" s="23">
        <v>3.9705882352941178</v>
      </c>
      <c r="T2" s="23">
        <v>3.78125</v>
      </c>
      <c r="U2" s="23">
        <v>3.9375</v>
      </c>
      <c r="V2" s="23">
        <v>3.9705882352941178</v>
      </c>
      <c r="W2" s="23">
        <v>3.6969696969696972</v>
      </c>
      <c r="X2" s="23">
        <v>3.7714285714285714</v>
      </c>
      <c r="Y2" s="23">
        <v>3.8</v>
      </c>
      <c r="Z2" s="23">
        <v>3.8571428571428568</v>
      </c>
      <c r="AA2" s="23">
        <v>3.6857142857142859</v>
      </c>
      <c r="AB2" s="23">
        <v>3.7647058823529411</v>
      </c>
      <c r="AC2" s="23">
        <v>3.6857142857142859</v>
      </c>
      <c r="AD2" s="23">
        <v>4.0285714285714285</v>
      </c>
      <c r="AE2" s="23">
        <v>3.8257185449937543</v>
      </c>
      <c r="AF2" s="24"/>
      <c r="AG2" s="25">
        <f>AF2/C2</f>
        <v>0</v>
      </c>
      <c r="AH2" s="24"/>
      <c r="AI2" s="26">
        <f>AH2/C2</f>
        <v>0</v>
      </c>
      <c r="AJ2" s="27">
        <v>3</v>
      </c>
      <c r="AK2" s="26">
        <f>AJ2/C2</f>
        <v>1</v>
      </c>
      <c r="AL2" s="28">
        <f t="shared" si="0"/>
        <v>3.8257185449937543</v>
      </c>
      <c r="AM2" s="23">
        <v>3.8558621764300161</v>
      </c>
      <c r="AN2" s="23">
        <v>3.9034577520105382</v>
      </c>
      <c r="AO2" s="23">
        <v>3.9034924812925582</v>
      </c>
      <c r="AP2" s="23">
        <v>4.0102534669498393</v>
      </c>
    </row>
    <row r="3" spans="1:43">
      <c r="A3" s="19" t="s">
        <v>38</v>
      </c>
      <c r="B3" s="19">
        <v>86</v>
      </c>
      <c r="C3" s="20">
        <v>0</v>
      </c>
      <c r="D3" s="21">
        <f t="shared" si="1"/>
        <v>0</v>
      </c>
      <c r="E3" s="29"/>
      <c r="F3" s="29"/>
      <c r="G3" s="30"/>
      <c r="H3" s="22"/>
      <c r="I3" s="22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24"/>
      <c r="AG3" s="25"/>
      <c r="AH3" s="24"/>
      <c r="AI3" s="26"/>
      <c r="AJ3" s="32"/>
      <c r="AK3" s="26"/>
      <c r="AL3" s="28">
        <f t="shared" si="0"/>
        <v>0</v>
      </c>
      <c r="AM3" s="23">
        <v>3.6666226489637195</v>
      </c>
      <c r="AN3" s="23">
        <v>3.5416228019512417</v>
      </c>
      <c r="AO3" s="23">
        <v>3.5641636433378499</v>
      </c>
      <c r="AP3" s="23">
        <v>3.59006977705485</v>
      </c>
    </row>
    <row r="4" spans="1:43">
      <c r="A4" s="19" t="s">
        <v>39</v>
      </c>
      <c r="B4" s="19">
        <v>154</v>
      </c>
      <c r="C4" s="20"/>
      <c r="D4" s="21">
        <f t="shared" si="1"/>
        <v>0</v>
      </c>
      <c r="E4" s="29"/>
      <c r="F4" s="33"/>
      <c r="G4" s="30"/>
      <c r="H4" s="22"/>
      <c r="I4" s="2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24"/>
      <c r="AG4" s="25"/>
      <c r="AH4" s="24"/>
      <c r="AI4" s="26"/>
      <c r="AJ4" s="32"/>
      <c r="AK4" s="26"/>
      <c r="AL4" s="28">
        <f t="shared" si="0"/>
        <v>0</v>
      </c>
      <c r="AM4" s="23">
        <v>3.9207438706438977</v>
      </c>
      <c r="AN4" s="23">
        <v>3.796929416759907</v>
      </c>
      <c r="AO4" s="23">
        <v>3.884455701219137</v>
      </c>
      <c r="AP4" s="23">
        <v>3.8415923719965561</v>
      </c>
    </row>
    <row r="5" spans="1:43">
      <c r="A5" s="19" t="s">
        <v>40</v>
      </c>
      <c r="B5" s="19">
        <v>55</v>
      </c>
      <c r="C5" s="20">
        <v>31</v>
      </c>
      <c r="D5" s="21">
        <f t="shared" si="1"/>
        <v>0.5636363636363636</v>
      </c>
      <c r="E5" s="19">
        <v>1311</v>
      </c>
      <c r="F5" s="20">
        <v>807</v>
      </c>
      <c r="G5" s="19">
        <v>251</v>
      </c>
      <c r="H5" s="22">
        <f t="shared" ref="H5:H22" si="2">G5/E5</f>
        <v>0.19145690312738367</v>
      </c>
      <c r="I5" s="22">
        <f t="shared" ref="I5:I22" si="3">G5/F5</f>
        <v>0.31102850061957871</v>
      </c>
      <c r="J5" s="23">
        <v>3.169354838709677</v>
      </c>
      <c r="K5" s="23">
        <v>3.270833333333333</v>
      </c>
      <c r="L5" s="23">
        <v>3.1464435146443517</v>
      </c>
      <c r="M5" s="23">
        <v>3.190871369294606</v>
      </c>
      <c r="N5" s="23">
        <v>3.0510638297872337</v>
      </c>
      <c r="O5" s="23">
        <v>3.1932773109243699</v>
      </c>
      <c r="P5" s="23">
        <v>3.0393013100436681</v>
      </c>
      <c r="Q5" s="23">
        <v>3.2077922077922079</v>
      </c>
      <c r="R5" s="23">
        <v>3.1610169491525424</v>
      </c>
      <c r="S5" s="23">
        <v>3.3491379310344831</v>
      </c>
      <c r="T5" s="23">
        <v>3.2758620689655169</v>
      </c>
      <c r="U5" s="23">
        <v>3.2445414847161569</v>
      </c>
      <c r="V5" s="23">
        <v>3.1806722689075633</v>
      </c>
      <c r="W5" s="23">
        <v>3.2127659574468082</v>
      </c>
      <c r="X5" s="23">
        <v>3.2212765957446807</v>
      </c>
      <c r="Y5" s="23">
        <v>3.0714285714285712</v>
      </c>
      <c r="Z5" s="23">
        <v>3.1940928270042193</v>
      </c>
      <c r="AA5" s="23">
        <v>3.1673819742489266</v>
      </c>
      <c r="AB5" s="23">
        <v>3.1601731601731604</v>
      </c>
      <c r="AC5" s="23">
        <v>3.2179487179487181</v>
      </c>
      <c r="AD5" s="23">
        <v>3.1754385964912277</v>
      </c>
      <c r="AE5" s="23">
        <v>3.1857464198948584</v>
      </c>
      <c r="AF5" s="24">
        <v>3</v>
      </c>
      <c r="AG5" s="25">
        <f t="shared" ref="AG5:AG22" si="4">AF5/C5</f>
        <v>9.6774193548387094E-2</v>
      </c>
      <c r="AH5" s="34">
        <v>17</v>
      </c>
      <c r="AI5" s="26">
        <f t="shared" ref="AI5:AI22" si="5">AH5/C5</f>
        <v>0.54838709677419351</v>
      </c>
      <c r="AJ5" s="27">
        <v>11</v>
      </c>
      <c r="AK5" s="26">
        <f t="shared" ref="AK5:AK22" si="6">AJ5/C5</f>
        <v>0.35483870967741937</v>
      </c>
      <c r="AL5" s="28">
        <f t="shared" si="0"/>
        <v>3.1857464198948584</v>
      </c>
      <c r="AM5" s="23">
        <v>3.4971345210031446</v>
      </c>
      <c r="AN5" s="23">
        <v>3.2545716971970049</v>
      </c>
      <c r="AO5" s="23">
        <v>3.4668948082306859</v>
      </c>
      <c r="AP5" s="23">
        <v>3.4955423562522827</v>
      </c>
    </row>
    <row r="6" spans="1:43">
      <c r="A6" s="19" t="s">
        <v>41</v>
      </c>
      <c r="B6" s="19">
        <v>55</v>
      </c>
      <c r="C6" s="20">
        <v>27</v>
      </c>
      <c r="D6" s="21">
        <f t="shared" si="1"/>
        <v>0.49090909090909091</v>
      </c>
      <c r="E6" s="19">
        <v>631</v>
      </c>
      <c r="F6" s="20">
        <v>426</v>
      </c>
      <c r="G6" s="19">
        <v>154</v>
      </c>
      <c r="H6" s="22">
        <f t="shared" si="2"/>
        <v>0.24405705229793978</v>
      </c>
      <c r="I6" s="22">
        <f t="shared" si="3"/>
        <v>0.36150234741784038</v>
      </c>
      <c r="J6" s="23">
        <v>3.7697368421052628</v>
      </c>
      <c r="K6" s="23">
        <v>3.88</v>
      </c>
      <c r="L6" s="23">
        <v>3.8692810457516336</v>
      </c>
      <c r="M6" s="23">
        <v>3.784313725490196</v>
      </c>
      <c r="N6" s="23">
        <v>3.741721854304636</v>
      </c>
      <c r="O6" s="23">
        <v>3.6953642384105958</v>
      </c>
      <c r="P6" s="23">
        <v>3.6622516556291389</v>
      </c>
      <c r="Q6" s="23">
        <v>3.7565789473684212</v>
      </c>
      <c r="R6" s="23">
        <v>3.8496732026143787</v>
      </c>
      <c r="S6" s="23">
        <v>3.8741721854304636</v>
      </c>
      <c r="T6" s="23">
        <v>3.7586206896551726</v>
      </c>
      <c r="U6" s="23">
        <v>3.7412587412587417</v>
      </c>
      <c r="V6" s="23">
        <v>3.8322147651006713</v>
      </c>
      <c r="W6" s="23">
        <v>3.6973684210526319</v>
      </c>
      <c r="X6" s="23">
        <v>3.8692810457516336</v>
      </c>
      <c r="Y6" s="23">
        <v>3.6862745098039218</v>
      </c>
      <c r="Z6" s="23">
        <v>3.9006622516556293</v>
      </c>
      <c r="AA6" s="23">
        <v>3.8881578947368425</v>
      </c>
      <c r="AB6" s="23">
        <v>3.8675496688741724</v>
      </c>
      <c r="AC6" s="23">
        <v>3.784313725490196</v>
      </c>
      <c r="AD6" s="23">
        <v>3.9127516778523486</v>
      </c>
      <c r="AE6" s="23">
        <v>3.801026051825557</v>
      </c>
      <c r="AF6" s="24">
        <v>1</v>
      </c>
      <c r="AG6" s="25">
        <f t="shared" si="4"/>
        <v>3.7037037037037035E-2</v>
      </c>
      <c r="AH6" s="34">
        <v>4</v>
      </c>
      <c r="AI6" s="26">
        <f t="shared" si="5"/>
        <v>0.14814814814814814</v>
      </c>
      <c r="AJ6" s="27">
        <v>22</v>
      </c>
      <c r="AK6" s="26">
        <f t="shared" si="6"/>
        <v>0.81481481481481477</v>
      </c>
      <c r="AL6" s="28">
        <f t="shared" si="0"/>
        <v>3.801026051825557</v>
      </c>
      <c r="AM6" s="23">
        <v>4.015733067524164</v>
      </c>
      <c r="AN6" s="23">
        <v>4.1825150118433463</v>
      </c>
      <c r="AO6" s="23">
        <v>3.9747025390342809</v>
      </c>
      <c r="AP6" s="23">
        <v>3.620300122376261</v>
      </c>
    </row>
    <row r="7" spans="1:43">
      <c r="A7" s="19" t="s">
        <v>42</v>
      </c>
      <c r="B7" s="19">
        <v>43</v>
      </c>
      <c r="C7" s="20">
        <v>22</v>
      </c>
      <c r="D7" s="21">
        <f t="shared" si="1"/>
        <v>0.51162790697674421</v>
      </c>
      <c r="E7" s="19">
        <v>1896</v>
      </c>
      <c r="F7" s="20">
        <v>1050</v>
      </c>
      <c r="G7" s="19">
        <v>275</v>
      </c>
      <c r="H7" s="22">
        <f t="shared" si="2"/>
        <v>0.14504219409282701</v>
      </c>
      <c r="I7" s="22">
        <f t="shared" si="3"/>
        <v>0.26190476190476192</v>
      </c>
      <c r="J7" s="23">
        <v>3.2177121771217712</v>
      </c>
      <c r="K7" s="23">
        <v>3.3394833948339482</v>
      </c>
      <c r="L7" s="23">
        <v>3.2148148148148152</v>
      </c>
      <c r="M7" s="23">
        <v>3.1208791208791204</v>
      </c>
      <c r="N7" s="23">
        <v>3.1</v>
      </c>
      <c r="O7" s="23">
        <v>3.1286764705882355</v>
      </c>
      <c r="P7" s="23">
        <v>2.7056603773584906</v>
      </c>
      <c r="Q7" s="23">
        <v>3.1509433962264151</v>
      </c>
      <c r="R7" s="23">
        <v>3.1318681318681323</v>
      </c>
      <c r="S7" s="23">
        <v>3.2361623616236166</v>
      </c>
      <c r="T7" s="23">
        <v>3.1538461538461542</v>
      </c>
      <c r="U7" s="23">
        <v>3.1581196581196584</v>
      </c>
      <c r="V7" s="23">
        <v>2.9771863117870723</v>
      </c>
      <c r="W7" s="23">
        <v>3.1283018867924532</v>
      </c>
      <c r="X7" s="23">
        <v>3.1318681318681323</v>
      </c>
      <c r="Y7" s="23">
        <v>2.9037037037037039</v>
      </c>
      <c r="Z7" s="23">
        <v>3.1325757575757578</v>
      </c>
      <c r="AA7" s="23">
        <v>3.1127819548872182</v>
      </c>
      <c r="AB7" s="23">
        <v>3</v>
      </c>
      <c r="AC7" s="23">
        <v>3.0827067669172932</v>
      </c>
      <c r="AD7" s="23">
        <v>3.1918819188191883</v>
      </c>
      <c r="AE7" s="23">
        <v>3.1104367852205326</v>
      </c>
      <c r="AF7" s="24">
        <v>2</v>
      </c>
      <c r="AG7" s="25">
        <f t="shared" si="4"/>
        <v>9.0909090909090912E-2</v>
      </c>
      <c r="AH7" s="34">
        <v>15</v>
      </c>
      <c r="AI7" s="26">
        <f t="shared" si="5"/>
        <v>0.68181818181818177</v>
      </c>
      <c r="AJ7" s="27">
        <v>5</v>
      </c>
      <c r="AK7" s="26">
        <f t="shared" si="6"/>
        <v>0.22727272727272727</v>
      </c>
      <c r="AL7" s="28">
        <f t="shared" si="0"/>
        <v>3.1104367852205326</v>
      </c>
      <c r="AM7" s="23">
        <v>3.7441575017521331</v>
      </c>
      <c r="AN7" s="23">
        <v>3.7314439785120714</v>
      </c>
      <c r="AO7" s="23">
        <v>3.6854433923116505</v>
      </c>
      <c r="AP7" s="23">
        <v>3.4830282561550687</v>
      </c>
    </row>
    <row r="8" spans="1:43">
      <c r="A8" s="19" t="s">
        <v>43</v>
      </c>
      <c r="B8" s="19">
        <v>60</v>
      </c>
      <c r="C8" s="20">
        <v>26</v>
      </c>
      <c r="D8" s="21">
        <f t="shared" si="1"/>
        <v>0.43333333333333335</v>
      </c>
      <c r="E8" s="19">
        <v>2607</v>
      </c>
      <c r="F8" s="20">
        <v>1205</v>
      </c>
      <c r="G8" s="19">
        <v>463</v>
      </c>
      <c r="H8" s="22">
        <f t="shared" si="2"/>
        <v>0.1775987725354814</v>
      </c>
      <c r="I8" s="22">
        <f t="shared" si="3"/>
        <v>0.38423236514522824</v>
      </c>
      <c r="J8" s="23">
        <v>2.6823266219239374</v>
      </c>
      <c r="K8" s="23">
        <v>2.8812785388127855</v>
      </c>
      <c r="L8" s="23">
        <v>2.600451467268623</v>
      </c>
      <c r="M8" s="23">
        <v>2.6574712643678162</v>
      </c>
      <c r="N8" s="23">
        <v>2.5740318906605921</v>
      </c>
      <c r="O8" s="23">
        <v>2.5489749430523916</v>
      </c>
      <c r="P8" s="23">
        <v>2.5034324942791764</v>
      </c>
      <c r="Q8" s="23">
        <v>2.7289719626168223</v>
      </c>
      <c r="R8" s="23">
        <v>2.675990675990676</v>
      </c>
      <c r="S8" s="23">
        <v>2.7453703703703702</v>
      </c>
      <c r="T8" s="23">
        <v>2.5971563981042656</v>
      </c>
      <c r="U8" s="23">
        <v>2.5995203836930454</v>
      </c>
      <c r="V8" s="23">
        <v>2.7016706443914082</v>
      </c>
      <c r="W8" s="23">
        <v>2.5986238532110093</v>
      </c>
      <c r="X8" s="23">
        <v>2.6810933940774486</v>
      </c>
      <c r="Y8" s="23">
        <v>2.4692482915717542</v>
      </c>
      <c r="Z8" s="23">
        <v>2.5863636363636364</v>
      </c>
      <c r="AA8" s="23">
        <v>2.6342592592592591</v>
      </c>
      <c r="AB8" s="23">
        <v>2.5467289719626169</v>
      </c>
      <c r="AC8" s="23">
        <v>2.6912442396313363</v>
      </c>
      <c r="AD8" s="23">
        <v>2.7044917257683214</v>
      </c>
      <c r="AE8" s="23">
        <v>2.6385095727322514</v>
      </c>
      <c r="AF8" s="24">
        <v>8</v>
      </c>
      <c r="AG8" s="25">
        <f t="shared" si="4"/>
        <v>0.30769230769230771</v>
      </c>
      <c r="AH8" s="34">
        <v>15</v>
      </c>
      <c r="AI8" s="26">
        <f t="shared" si="5"/>
        <v>0.57692307692307687</v>
      </c>
      <c r="AJ8" s="27">
        <v>3</v>
      </c>
      <c r="AK8" s="26">
        <f t="shared" si="6"/>
        <v>0.11538461538461539</v>
      </c>
      <c r="AL8" s="28">
        <f t="shared" si="0"/>
        <v>2.6385095727322514</v>
      </c>
      <c r="AM8" s="23">
        <v>3.4775983783474831</v>
      </c>
      <c r="AN8" s="23">
        <v>3.3881602745990422</v>
      </c>
      <c r="AO8" s="23">
        <v>3.525836905188001</v>
      </c>
      <c r="AP8" s="23">
        <v>3.5258680023819307</v>
      </c>
    </row>
    <row r="9" spans="1:43">
      <c r="A9" s="19" t="s">
        <v>44</v>
      </c>
      <c r="B9" s="19">
        <v>17</v>
      </c>
      <c r="C9" s="20">
        <v>7</v>
      </c>
      <c r="D9" s="21">
        <f t="shared" si="1"/>
        <v>0.41176470588235292</v>
      </c>
      <c r="E9" s="19">
        <v>90</v>
      </c>
      <c r="F9" s="20">
        <v>42</v>
      </c>
      <c r="G9" s="19">
        <v>22</v>
      </c>
      <c r="H9" s="22">
        <f t="shared" si="2"/>
        <v>0.24444444444444444</v>
      </c>
      <c r="I9" s="22">
        <f t="shared" si="3"/>
        <v>0.52380952380952384</v>
      </c>
      <c r="J9" s="23">
        <v>3.8181818181818183</v>
      </c>
      <c r="K9" s="23">
        <v>4.0454545454545459</v>
      </c>
      <c r="L9" s="23">
        <v>3.4090909090909092</v>
      </c>
      <c r="M9" s="23">
        <v>3.9523809523809526</v>
      </c>
      <c r="N9" s="23">
        <v>3.5</v>
      </c>
      <c r="O9" s="23">
        <v>3.7272727272727275</v>
      </c>
      <c r="P9" s="23">
        <v>3.1363636363636367</v>
      </c>
      <c r="Q9" s="23">
        <v>4.0909090909090908</v>
      </c>
      <c r="R9" s="23">
        <v>3.8636363636363633</v>
      </c>
      <c r="S9" s="23">
        <v>3.9545454545454541</v>
      </c>
      <c r="T9" s="23">
        <v>4</v>
      </c>
      <c r="U9" s="23">
        <v>3.5238095238095237</v>
      </c>
      <c r="V9" s="23">
        <v>3.7727272727272725</v>
      </c>
      <c r="W9" s="23">
        <v>3.8181818181818183</v>
      </c>
      <c r="X9" s="23">
        <v>4.1363636363636367</v>
      </c>
      <c r="Y9" s="23">
        <v>3.6363636363636367</v>
      </c>
      <c r="Z9" s="23">
        <v>3.8636363636363633</v>
      </c>
      <c r="AA9" s="23">
        <v>3.5909090909090908</v>
      </c>
      <c r="AB9" s="23">
        <v>3.5909090909090908</v>
      </c>
      <c r="AC9" s="23">
        <v>3.5454545454545459</v>
      </c>
      <c r="AD9" s="23">
        <v>3.9090909090909092</v>
      </c>
      <c r="AE9" s="23">
        <v>3.756441970727685</v>
      </c>
      <c r="AF9" s="35"/>
      <c r="AG9" s="25">
        <f t="shared" si="4"/>
        <v>0</v>
      </c>
      <c r="AH9" s="34">
        <v>4</v>
      </c>
      <c r="AI9" s="26">
        <f t="shared" si="5"/>
        <v>0.5714285714285714</v>
      </c>
      <c r="AJ9" s="27">
        <v>3</v>
      </c>
      <c r="AK9" s="26">
        <f t="shared" si="6"/>
        <v>0.42857142857142855</v>
      </c>
      <c r="AL9" s="28">
        <f t="shared" si="0"/>
        <v>3.756441970727685</v>
      </c>
      <c r="AM9" s="23">
        <v>3.9401995391580855</v>
      </c>
      <c r="AN9" s="23">
        <v>4.0038860866900796</v>
      </c>
      <c r="AO9" s="23">
        <v>3.7504097808975856</v>
      </c>
      <c r="AP9" s="23">
        <v>3.893208833480398</v>
      </c>
    </row>
    <row r="10" spans="1:43">
      <c r="A10" s="19" t="s">
        <v>45</v>
      </c>
      <c r="B10" s="19">
        <v>33</v>
      </c>
      <c r="C10" s="20">
        <v>11</v>
      </c>
      <c r="D10" s="21">
        <f t="shared" si="1"/>
        <v>0.33333333333333331</v>
      </c>
      <c r="E10" s="19">
        <v>563</v>
      </c>
      <c r="F10" s="20">
        <v>247</v>
      </c>
      <c r="G10" s="19">
        <v>63</v>
      </c>
      <c r="H10" s="22">
        <f t="shared" si="2"/>
        <v>0.11190053285968028</v>
      </c>
      <c r="I10" s="22">
        <f t="shared" si="3"/>
        <v>0.25506072874493929</v>
      </c>
      <c r="J10" s="23">
        <v>3.416666666666667</v>
      </c>
      <c r="K10" s="23">
        <v>3.5593220338983054</v>
      </c>
      <c r="L10" s="23">
        <v>3.4745762711864403</v>
      </c>
      <c r="M10" s="23">
        <v>3.3859649122807021</v>
      </c>
      <c r="N10" s="23">
        <v>3.4482758620689653</v>
      </c>
      <c r="O10" s="23">
        <v>3.2833333333333332</v>
      </c>
      <c r="P10" s="23">
        <v>3.3793103448275863</v>
      </c>
      <c r="Q10" s="23">
        <v>3.3898305084745761</v>
      </c>
      <c r="R10" s="23">
        <v>3.4</v>
      </c>
      <c r="S10" s="23">
        <v>3.431034482758621</v>
      </c>
      <c r="T10" s="23">
        <v>3.4406779661016946</v>
      </c>
      <c r="U10" s="23">
        <v>3.45</v>
      </c>
      <c r="V10" s="23">
        <v>3.4827586206896548</v>
      </c>
      <c r="W10" s="23">
        <v>3.4406779661016946</v>
      </c>
      <c r="X10" s="23">
        <v>3.3448275862068968</v>
      </c>
      <c r="Y10" s="23">
        <v>3.354838709677419</v>
      </c>
      <c r="Z10" s="23">
        <v>3.55</v>
      </c>
      <c r="AA10" s="23">
        <v>3.5254237288135597</v>
      </c>
      <c r="AB10" s="23">
        <v>3.4745762711864403</v>
      </c>
      <c r="AC10" s="23">
        <v>3.3965517241379306</v>
      </c>
      <c r="AD10" s="23">
        <v>3.5714285714285712</v>
      </c>
      <c r="AE10" s="23">
        <v>3.438098836182812</v>
      </c>
      <c r="AF10" s="35"/>
      <c r="AG10" s="25">
        <f t="shared" si="4"/>
        <v>0</v>
      </c>
      <c r="AH10" s="34">
        <v>4</v>
      </c>
      <c r="AI10" s="26">
        <f t="shared" si="5"/>
        <v>0.36363636363636365</v>
      </c>
      <c r="AJ10" s="27">
        <v>7</v>
      </c>
      <c r="AK10" s="26">
        <f t="shared" si="6"/>
        <v>0.63636363636363635</v>
      </c>
      <c r="AL10" s="28">
        <f t="shared" si="0"/>
        <v>3.438098836182812</v>
      </c>
      <c r="AM10" s="23">
        <v>3.7631300114263841</v>
      </c>
      <c r="AN10" s="23">
        <v>3.7085297746698056</v>
      </c>
      <c r="AO10" s="23">
        <v>3.5918802288712368</v>
      </c>
      <c r="AP10" s="23">
        <v>3.7020620189872102</v>
      </c>
    </row>
    <row r="11" spans="1:43">
      <c r="A11" s="19" t="s">
        <v>46</v>
      </c>
      <c r="B11" s="19">
        <v>247</v>
      </c>
      <c r="C11" s="20">
        <v>45</v>
      </c>
      <c r="D11" s="21">
        <f t="shared" si="1"/>
        <v>0.18218623481781376</v>
      </c>
      <c r="E11" s="19">
        <v>23843</v>
      </c>
      <c r="F11" s="20">
        <v>4975</v>
      </c>
      <c r="G11" s="19">
        <v>1424</v>
      </c>
      <c r="H11" s="22">
        <f t="shared" si="2"/>
        <v>5.972402801660865E-2</v>
      </c>
      <c r="I11" s="22">
        <f t="shared" si="3"/>
        <v>0.28623115577889446</v>
      </c>
      <c r="J11" s="23">
        <v>3.2600706713780916</v>
      </c>
      <c r="K11" s="23">
        <v>3.4237047551454936</v>
      </c>
      <c r="L11" s="23">
        <v>3.2526690391459079</v>
      </c>
      <c r="M11" s="23">
        <v>3.2814498933901923</v>
      </c>
      <c r="N11" s="23">
        <v>3.1924177396280404</v>
      </c>
      <c r="O11" s="23">
        <v>3.1568068424803988</v>
      </c>
      <c r="P11" s="23">
        <v>2.7625637290604517</v>
      </c>
      <c r="Q11" s="23">
        <v>3.2512671976828385</v>
      </c>
      <c r="R11" s="23">
        <v>3.2689313517338991</v>
      </c>
      <c r="S11" s="23">
        <v>3.3845050215208037</v>
      </c>
      <c r="T11" s="23">
        <v>3.1018153117600633</v>
      </c>
      <c r="U11" s="23">
        <v>3.119808306709265</v>
      </c>
      <c r="V11" s="23">
        <v>3.2385786802030454</v>
      </c>
      <c r="W11" s="23">
        <v>3.0059656972408648</v>
      </c>
      <c r="X11" s="23">
        <v>3.1919770773638971</v>
      </c>
      <c r="Y11" s="23">
        <v>3.0156028368794328</v>
      </c>
      <c r="Z11" s="23">
        <v>3.2277372262773723</v>
      </c>
      <c r="AA11" s="23">
        <v>3.2228739002932549</v>
      </c>
      <c r="AB11" s="23">
        <v>3.1762177650429804</v>
      </c>
      <c r="AC11" s="23">
        <v>3.3062098501070665</v>
      </c>
      <c r="AD11" s="23">
        <v>3.339130434782609</v>
      </c>
      <c r="AE11" s="23">
        <v>3.1990620632298081</v>
      </c>
      <c r="AF11" s="24">
        <v>7</v>
      </c>
      <c r="AG11" s="25">
        <f t="shared" si="4"/>
        <v>0.15555555555555556</v>
      </c>
      <c r="AH11" s="34">
        <v>20</v>
      </c>
      <c r="AI11" s="26">
        <f t="shared" si="5"/>
        <v>0.44444444444444442</v>
      </c>
      <c r="AJ11" s="27">
        <v>18</v>
      </c>
      <c r="AK11" s="26">
        <f t="shared" si="6"/>
        <v>0.4</v>
      </c>
      <c r="AL11" s="28">
        <f t="shared" si="0"/>
        <v>3.1990620632298081</v>
      </c>
      <c r="AM11" s="23">
        <v>3.649682005863204</v>
      </c>
      <c r="AN11" s="23">
        <v>3.6064809437501881</v>
      </c>
      <c r="AO11" s="23">
        <v>3.5983962168516883</v>
      </c>
      <c r="AP11" s="23">
        <v>3.5259953543095222</v>
      </c>
    </row>
    <row r="12" spans="1:43">
      <c r="A12" s="19" t="s">
        <v>47</v>
      </c>
      <c r="B12" s="19">
        <v>222</v>
      </c>
      <c r="C12" s="20">
        <v>59</v>
      </c>
      <c r="D12" s="21">
        <f t="shared" si="1"/>
        <v>0.26576576576576577</v>
      </c>
      <c r="E12" s="19">
        <v>10693</v>
      </c>
      <c r="F12" s="20">
        <v>3067</v>
      </c>
      <c r="G12" s="19">
        <v>837</v>
      </c>
      <c r="H12" s="22">
        <f t="shared" si="2"/>
        <v>7.8275507341251285E-2</v>
      </c>
      <c r="I12" s="22">
        <f t="shared" si="3"/>
        <v>0.27290511900880338</v>
      </c>
      <c r="J12" s="23">
        <v>3.2342995169082123</v>
      </c>
      <c r="K12" s="23">
        <v>3.3357487922705316</v>
      </c>
      <c r="L12" s="23">
        <v>3.2460796139927623</v>
      </c>
      <c r="M12" s="23">
        <v>3.1739130434782608</v>
      </c>
      <c r="N12" s="23">
        <v>2.9348612786489747</v>
      </c>
      <c r="O12" s="23">
        <v>3.0241254523522318</v>
      </c>
      <c r="P12" s="23">
        <v>2.8125</v>
      </c>
      <c r="Q12" s="23">
        <v>3.3047735618115057</v>
      </c>
      <c r="R12" s="23">
        <v>3.296875</v>
      </c>
      <c r="S12" s="23">
        <v>3.3719211822660098</v>
      </c>
      <c r="T12" s="23">
        <v>3.1561643835616442</v>
      </c>
      <c r="U12" s="23">
        <v>3.1957746478873243</v>
      </c>
      <c r="V12" s="23">
        <v>3.1771995043370511</v>
      </c>
      <c r="W12" s="23">
        <v>3.1570141570141574</v>
      </c>
      <c r="X12" s="23">
        <v>3.1341463414634143</v>
      </c>
      <c r="Y12" s="23">
        <v>3.0072376357056694</v>
      </c>
      <c r="Z12" s="23">
        <v>3.0536398467432946</v>
      </c>
      <c r="AA12" s="23">
        <v>3.186462324393359</v>
      </c>
      <c r="AB12" s="23">
        <v>3.1435705368289639</v>
      </c>
      <c r="AC12" s="23">
        <v>3.2334581772784023</v>
      </c>
      <c r="AD12" s="23">
        <v>3.3129584352078236</v>
      </c>
      <c r="AE12" s="23">
        <v>3.1663201634356954</v>
      </c>
      <c r="AF12" s="24">
        <v>4</v>
      </c>
      <c r="AG12" s="25">
        <f t="shared" si="4"/>
        <v>6.7796610169491525E-2</v>
      </c>
      <c r="AH12" s="34">
        <v>25</v>
      </c>
      <c r="AI12" s="26">
        <f t="shared" si="5"/>
        <v>0.42372881355932202</v>
      </c>
      <c r="AJ12" s="27">
        <v>30</v>
      </c>
      <c r="AK12" s="26">
        <f t="shared" si="6"/>
        <v>0.50847457627118642</v>
      </c>
      <c r="AL12" s="28">
        <f t="shared" si="0"/>
        <v>3.1663201634356954</v>
      </c>
      <c r="AM12" s="23">
        <v>3.5867595631892204</v>
      </c>
      <c r="AN12" s="23">
        <v>3.4824677113371578</v>
      </c>
      <c r="AO12" s="23">
        <v>3.4670405815984924</v>
      </c>
      <c r="AP12" s="23">
        <v>3.375192721944889</v>
      </c>
    </row>
    <row r="13" spans="1:43">
      <c r="A13" s="19" t="s">
        <v>48</v>
      </c>
      <c r="B13" s="19">
        <v>72</v>
      </c>
      <c r="C13" s="20">
        <v>30</v>
      </c>
      <c r="D13" s="21">
        <f t="shared" si="1"/>
        <v>0.41666666666666669</v>
      </c>
      <c r="E13" s="19">
        <v>3270</v>
      </c>
      <c r="F13" s="20">
        <v>1320</v>
      </c>
      <c r="G13" s="19">
        <v>480</v>
      </c>
      <c r="H13" s="22">
        <f t="shared" si="2"/>
        <v>0.14678899082568808</v>
      </c>
      <c r="I13" s="22">
        <f t="shared" si="3"/>
        <v>0.36363636363636365</v>
      </c>
      <c r="J13" s="23">
        <v>3.0535331905781584</v>
      </c>
      <c r="K13" s="23">
        <v>3.3116883116883118</v>
      </c>
      <c r="L13" s="23">
        <v>3.1987179487179489</v>
      </c>
      <c r="M13" s="23">
        <v>2.9721030042918457</v>
      </c>
      <c r="N13" s="23">
        <v>3.0263736263736263</v>
      </c>
      <c r="O13" s="23">
        <v>2.9237472766884531</v>
      </c>
      <c r="P13" s="23">
        <v>2.6891304347826086</v>
      </c>
      <c r="Q13" s="23">
        <v>3.0197368421052628</v>
      </c>
      <c r="R13" s="23">
        <v>3.021505376344086</v>
      </c>
      <c r="S13" s="23">
        <v>3.3600867678958783</v>
      </c>
      <c r="T13" s="23">
        <v>2.9527777777777779</v>
      </c>
      <c r="U13" s="23">
        <v>3.0393258426966296</v>
      </c>
      <c r="V13" s="23">
        <v>3.0707964601769913</v>
      </c>
      <c r="W13" s="23">
        <v>2.945080091533181</v>
      </c>
      <c r="X13" s="23">
        <v>3.0065217391304344</v>
      </c>
      <c r="Y13" s="23">
        <v>2.7746170678336979</v>
      </c>
      <c r="Z13" s="23">
        <v>3.0497737556561084</v>
      </c>
      <c r="AA13" s="23">
        <v>3.0769230769230766</v>
      </c>
      <c r="AB13" s="23">
        <v>3.0087336244541483</v>
      </c>
      <c r="AC13" s="23">
        <v>3.1138392857142856</v>
      </c>
      <c r="AD13" s="23">
        <v>3.2241758241758243</v>
      </c>
      <c r="AE13" s="23">
        <v>3.0399613012161111</v>
      </c>
      <c r="AF13" s="24">
        <v>4</v>
      </c>
      <c r="AG13" s="25">
        <f t="shared" si="4"/>
        <v>0.13333333333333333</v>
      </c>
      <c r="AH13" s="34">
        <v>15</v>
      </c>
      <c r="AI13" s="26">
        <f t="shared" si="5"/>
        <v>0.5</v>
      </c>
      <c r="AJ13" s="27">
        <v>11</v>
      </c>
      <c r="AK13" s="26">
        <f t="shared" si="6"/>
        <v>0.36666666666666664</v>
      </c>
      <c r="AL13" s="28">
        <f t="shared" si="0"/>
        <v>3.0399613012161111</v>
      </c>
      <c r="AM13" s="23">
        <v>3.5748946545894795</v>
      </c>
      <c r="AN13" s="23">
        <v>3.4423822776114061</v>
      </c>
      <c r="AO13" s="31"/>
      <c r="AP13" s="31"/>
    </row>
    <row r="14" spans="1:43">
      <c r="A14" s="19" t="s">
        <v>49</v>
      </c>
      <c r="B14" s="19">
        <v>123</v>
      </c>
      <c r="C14" s="20">
        <v>40</v>
      </c>
      <c r="D14" s="21">
        <f t="shared" si="1"/>
        <v>0.32520325203252032</v>
      </c>
      <c r="E14" s="19">
        <v>4263</v>
      </c>
      <c r="F14" s="20">
        <v>1523</v>
      </c>
      <c r="G14" s="19">
        <v>583</v>
      </c>
      <c r="H14" s="22">
        <f t="shared" si="2"/>
        <v>0.13675815153647666</v>
      </c>
      <c r="I14" s="22">
        <f t="shared" si="3"/>
        <v>0.38279711096520025</v>
      </c>
      <c r="J14" s="23">
        <v>3.065180102915952</v>
      </c>
      <c r="K14" s="23">
        <v>3.2158894645941274</v>
      </c>
      <c r="L14" s="23">
        <v>3.0675909878682841</v>
      </c>
      <c r="M14" s="23">
        <v>3.036458333333333</v>
      </c>
      <c r="N14" s="23">
        <v>2.8065630397236614</v>
      </c>
      <c r="O14" s="23">
        <v>2.7937608318890814</v>
      </c>
      <c r="P14" s="23">
        <v>2.604609929078014</v>
      </c>
      <c r="Q14" s="23">
        <v>3.0954063604240281</v>
      </c>
      <c r="R14" s="23">
        <v>3.0452173913043481</v>
      </c>
      <c r="S14" s="23">
        <v>3.2115384615384617</v>
      </c>
      <c r="T14" s="23">
        <v>3.1462450592885371</v>
      </c>
      <c r="U14" s="23">
        <v>3.105367793240557</v>
      </c>
      <c r="V14" s="23">
        <v>3.0324909747292415</v>
      </c>
      <c r="W14" s="23">
        <v>3.1358695652173916</v>
      </c>
      <c r="X14" s="23">
        <v>3.0907504363001745</v>
      </c>
      <c r="Y14" s="23">
        <v>2.7473867595818815</v>
      </c>
      <c r="Z14" s="23">
        <v>2.9822695035460991</v>
      </c>
      <c r="AA14" s="23">
        <v>3.0714285714285712</v>
      </c>
      <c r="AB14" s="23">
        <v>2.9398230088495576</v>
      </c>
      <c r="AC14" s="23">
        <v>3.0929824561403505</v>
      </c>
      <c r="AD14" s="23">
        <v>3.110332749562172</v>
      </c>
      <c r="AE14" s="23">
        <v>3.0189124657406579</v>
      </c>
      <c r="AF14" s="24">
        <v>7</v>
      </c>
      <c r="AG14" s="25">
        <f t="shared" si="4"/>
        <v>0.17499999999999999</v>
      </c>
      <c r="AH14" s="34">
        <v>21</v>
      </c>
      <c r="AI14" s="26">
        <f t="shared" si="5"/>
        <v>0.52500000000000002</v>
      </c>
      <c r="AJ14" s="27">
        <v>12</v>
      </c>
      <c r="AK14" s="26">
        <f t="shared" si="6"/>
        <v>0.3</v>
      </c>
      <c r="AL14" s="28">
        <f t="shared" si="0"/>
        <v>3.0189124657406579</v>
      </c>
      <c r="AM14" s="23">
        <v>3.6922831278309469</v>
      </c>
      <c r="AN14" s="23">
        <v>3.5986899888972848</v>
      </c>
      <c r="AO14" s="23">
        <v>3.6325600593257574</v>
      </c>
      <c r="AP14" s="23">
        <v>3.4901473543302468</v>
      </c>
    </row>
    <row r="15" spans="1:43">
      <c r="A15" s="19" t="s">
        <v>50</v>
      </c>
      <c r="B15" s="19">
        <v>182</v>
      </c>
      <c r="C15" s="20">
        <v>85</v>
      </c>
      <c r="D15" s="21">
        <f t="shared" si="1"/>
        <v>0.46703296703296704</v>
      </c>
      <c r="E15" s="19">
        <v>8356</v>
      </c>
      <c r="F15" s="20">
        <v>3772</v>
      </c>
      <c r="G15" s="19">
        <v>1241</v>
      </c>
      <c r="H15" s="22">
        <f t="shared" si="2"/>
        <v>0.14851603638104355</v>
      </c>
      <c r="I15" s="22">
        <f t="shared" si="3"/>
        <v>0.32900318133616119</v>
      </c>
      <c r="J15" s="23">
        <v>3.2865259740259738</v>
      </c>
      <c r="K15" s="23">
        <v>3.3662085691188359</v>
      </c>
      <c r="L15" s="23">
        <v>3.3130081300813012</v>
      </c>
      <c r="M15" s="23">
        <v>3.1353568498769482</v>
      </c>
      <c r="N15" s="23">
        <v>3.1392508143322475</v>
      </c>
      <c r="O15" s="23">
        <v>3.1022727272727275</v>
      </c>
      <c r="P15" s="23">
        <v>2.7621848739495798</v>
      </c>
      <c r="Q15" s="23">
        <v>3.2602965403624387</v>
      </c>
      <c r="R15" s="23">
        <v>3.2091131000813666</v>
      </c>
      <c r="S15" s="23">
        <v>3.4267100977198695</v>
      </c>
      <c r="T15" s="23">
        <v>3.2152509652509655</v>
      </c>
      <c r="U15" s="23">
        <v>3.158203125</v>
      </c>
      <c r="V15" s="23">
        <v>3.1722408026755851</v>
      </c>
      <c r="W15" s="23">
        <v>3.166666666666667</v>
      </c>
      <c r="X15" s="23">
        <v>3.2021630615640602</v>
      </c>
      <c r="Y15" s="23">
        <v>2.9648405560098121</v>
      </c>
      <c r="Z15" s="23">
        <v>3.164440734557596</v>
      </c>
      <c r="AA15" s="23">
        <v>3.2493638676844787</v>
      </c>
      <c r="AB15" s="23">
        <v>3.1019900497512438</v>
      </c>
      <c r="AC15" s="23">
        <v>3.2226821192052979</v>
      </c>
      <c r="AD15" s="23">
        <v>3.3022295623451692</v>
      </c>
      <c r="AE15" s="23">
        <v>3.1867142470253409</v>
      </c>
      <c r="AF15" s="24">
        <v>10</v>
      </c>
      <c r="AG15" s="25">
        <f t="shared" si="4"/>
        <v>0.11764705882352941</v>
      </c>
      <c r="AH15" s="34">
        <v>49</v>
      </c>
      <c r="AI15" s="26">
        <f t="shared" si="5"/>
        <v>0.57647058823529407</v>
      </c>
      <c r="AJ15" s="27">
        <v>26</v>
      </c>
      <c r="AK15" s="26">
        <f t="shared" si="6"/>
        <v>0.30588235294117649</v>
      </c>
      <c r="AL15" s="28">
        <f t="shared" si="0"/>
        <v>3.1867142470253409</v>
      </c>
      <c r="AM15" s="23">
        <v>3.6680631029374031</v>
      </c>
      <c r="AN15" s="23">
        <v>3.5282024184901428</v>
      </c>
      <c r="AO15" s="23">
        <v>3.4926738865743201</v>
      </c>
      <c r="AP15" s="23">
        <v>3.3816054628339312</v>
      </c>
    </row>
    <row r="16" spans="1:43">
      <c r="A16" s="19" t="s">
        <v>51</v>
      </c>
      <c r="B16" s="19">
        <v>96</v>
      </c>
      <c r="C16" s="20">
        <v>14</v>
      </c>
      <c r="D16" s="21">
        <f t="shared" si="1"/>
        <v>0.14583333333333334</v>
      </c>
      <c r="E16" s="19">
        <v>14372</v>
      </c>
      <c r="F16" s="20">
        <v>2565</v>
      </c>
      <c r="G16" s="19">
        <v>590</v>
      </c>
      <c r="H16" s="22">
        <f t="shared" si="2"/>
        <v>4.105204564430838E-2</v>
      </c>
      <c r="I16" s="22">
        <f t="shared" si="3"/>
        <v>0.2300194931773879</v>
      </c>
      <c r="J16" s="23">
        <v>3.0711805555555554</v>
      </c>
      <c r="K16" s="23">
        <v>3.1280701754385962</v>
      </c>
      <c r="L16" s="23">
        <v>2.9913194444444446</v>
      </c>
      <c r="M16" s="23">
        <v>2.895104895104895</v>
      </c>
      <c r="N16" s="23">
        <v>2.7968476357267953</v>
      </c>
      <c r="O16" s="23">
        <v>2.8274647887323945</v>
      </c>
      <c r="P16" s="23">
        <v>2.6878402903811254</v>
      </c>
      <c r="Q16" s="23">
        <v>3.0886524822695032</v>
      </c>
      <c r="R16" s="23">
        <v>3.068661971830986</v>
      </c>
      <c r="S16" s="23">
        <v>3.1663685152057246</v>
      </c>
      <c r="T16" s="23">
        <v>2.9168316831683168</v>
      </c>
      <c r="U16" s="23">
        <v>3.0101010101010104</v>
      </c>
      <c r="V16" s="23">
        <v>3.0466786355475763</v>
      </c>
      <c r="W16" s="23">
        <v>2.8330241187384044</v>
      </c>
      <c r="X16" s="23">
        <v>2.9377224199288254</v>
      </c>
      <c r="Y16" s="23">
        <v>2.8784722222222223</v>
      </c>
      <c r="Z16" s="23">
        <v>2.9169675090252709</v>
      </c>
      <c r="AA16" s="23">
        <v>3.0379061371841152</v>
      </c>
      <c r="AB16" s="23">
        <v>2.9157706093189963</v>
      </c>
      <c r="AC16" s="23">
        <v>3.0017825311942961</v>
      </c>
      <c r="AD16" s="23">
        <v>3.0681003584229387</v>
      </c>
      <c r="AE16" s="23">
        <v>2.9659460947400951</v>
      </c>
      <c r="AF16" s="24">
        <v>3</v>
      </c>
      <c r="AG16" s="25">
        <f t="shared" si="4"/>
        <v>0.21428571428571427</v>
      </c>
      <c r="AH16" s="34">
        <v>11</v>
      </c>
      <c r="AI16" s="26">
        <f t="shared" si="5"/>
        <v>0.7857142857142857</v>
      </c>
      <c r="AJ16" s="32"/>
      <c r="AK16" s="26">
        <f t="shared" si="6"/>
        <v>0</v>
      </c>
      <c r="AL16" s="28">
        <f t="shared" si="0"/>
        <v>2.9659460947400951</v>
      </c>
      <c r="AM16" s="23">
        <v>3.5270245831470635</v>
      </c>
      <c r="AN16" s="23">
        <v>3.4424054558666701</v>
      </c>
      <c r="AO16" s="23">
        <v>3.4593979100130325</v>
      </c>
      <c r="AP16" s="23">
        <v>3.3900310565544802</v>
      </c>
    </row>
    <row r="17" spans="1:42">
      <c r="A17" s="19" t="s">
        <v>52</v>
      </c>
      <c r="B17" s="19">
        <v>72</v>
      </c>
      <c r="C17" s="20">
        <v>30</v>
      </c>
      <c r="D17" s="21">
        <f t="shared" si="1"/>
        <v>0.41666666666666669</v>
      </c>
      <c r="E17" s="19">
        <v>3226</v>
      </c>
      <c r="F17" s="20">
        <v>1403</v>
      </c>
      <c r="G17" s="19">
        <v>314</v>
      </c>
      <c r="H17" s="22">
        <f t="shared" si="2"/>
        <v>9.7334159950402982E-2</v>
      </c>
      <c r="I17" s="22">
        <f t="shared" si="3"/>
        <v>0.22380612972202424</v>
      </c>
      <c r="J17" s="23">
        <v>3.1067961165048548</v>
      </c>
      <c r="K17" s="23">
        <v>3.2110389610389607</v>
      </c>
      <c r="L17" s="23">
        <v>2.970779220779221</v>
      </c>
      <c r="M17" s="23">
        <v>2.9</v>
      </c>
      <c r="N17" s="23">
        <v>2.7451612903225806</v>
      </c>
      <c r="O17" s="23">
        <v>2.7864077669902914</v>
      </c>
      <c r="P17" s="23">
        <v>2.4078947368421053</v>
      </c>
      <c r="Q17" s="23">
        <v>2.9576547231270358</v>
      </c>
      <c r="R17" s="23">
        <v>2.9741100323624594</v>
      </c>
      <c r="S17" s="23">
        <v>3.162337662337662</v>
      </c>
      <c r="T17" s="23">
        <v>3.0245614035087716</v>
      </c>
      <c r="U17" s="23">
        <v>2.9607142857142859</v>
      </c>
      <c r="V17" s="23">
        <v>2.9102990033222591</v>
      </c>
      <c r="W17" s="23">
        <v>2.8509933774834435</v>
      </c>
      <c r="X17" s="23">
        <v>2.957377049180328</v>
      </c>
      <c r="Y17" s="23">
        <v>2.6731391585760518</v>
      </c>
      <c r="Z17" s="23">
        <v>2.8398692810457518</v>
      </c>
      <c r="AA17" s="23">
        <v>2.9633333333333334</v>
      </c>
      <c r="AB17" s="23">
        <v>2.8438538205980066</v>
      </c>
      <c r="AC17" s="23">
        <v>3.0365448504983386</v>
      </c>
      <c r="AD17" s="23">
        <v>3.0099667774086383</v>
      </c>
      <c r="AE17" s="23">
        <v>2.9187063262368746</v>
      </c>
      <c r="AF17" s="24">
        <v>7</v>
      </c>
      <c r="AG17" s="25">
        <f t="shared" si="4"/>
        <v>0.23333333333333334</v>
      </c>
      <c r="AH17" s="34">
        <v>18</v>
      </c>
      <c r="AI17" s="26">
        <f t="shared" si="5"/>
        <v>0.6</v>
      </c>
      <c r="AJ17" s="27">
        <v>5</v>
      </c>
      <c r="AK17" s="26">
        <f t="shared" si="6"/>
        <v>0.16666666666666666</v>
      </c>
      <c r="AL17" s="28">
        <f t="shared" si="0"/>
        <v>2.9187063262368746</v>
      </c>
      <c r="AM17" s="23">
        <v>3.356283524879359</v>
      </c>
      <c r="AN17" s="23">
        <v>3.3788148548378127</v>
      </c>
      <c r="AO17" s="23">
        <v>3.3817371492142101</v>
      </c>
      <c r="AP17" s="23">
        <v>3.4157298080945653</v>
      </c>
    </row>
    <row r="18" spans="1:42">
      <c r="A18" s="19" t="s">
        <v>53</v>
      </c>
      <c r="B18" s="19">
        <v>64</v>
      </c>
      <c r="C18" s="20">
        <v>20</v>
      </c>
      <c r="D18" s="21">
        <f t="shared" si="1"/>
        <v>0.3125</v>
      </c>
      <c r="E18" s="19">
        <v>2065</v>
      </c>
      <c r="F18" s="20">
        <v>707</v>
      </c>
      <c r="G18" s="19">
        <v>253</v>
      </c>
      <c r="H18" s="22">
        <f t="shared" si="2"/>
        <v>0.12251815980629539</v>
      </c>
      <c r="I18" s="22">
        <f t="shared" si="3"/>
        <v>0.35785007072135783</v>
      </c>
      <c r="J18" s="23">
        <v>3.2948207171314738</v>
      </c>
      <c r="K18" s="23">
        <v>3.4541832669322705</v>
      </c>
      <c r="L18" s="23">
        <v>3.1566265060240966</v>
      </c>
      <c r="M18" s="23">
        <v>3.2469635627530362</v>
      </c>
      <c r="N18" s="23">
        <v>3.100806451612903</v>
      </c>
      <c r="O18" s="23">
        <v>3.185483870967742</v>
      </c>
      <c r="P18" s="23">
        <v>2.9079999999999999</v>
      </c>
      <c r="Q18" s="23">
        <v>3.3414634146341466</v>
      </c>
      <c r="R18" s="23">
        <v>3.168674698795181</v>
      </c>
      <c r="S18" s="23">
        <v>3.274193548387097</v>
      </c>
      <c r="T18" s="23">
        <v>3.1415929203539825</v>
      </c>
      <c r="U18" s="23">
        <v>3.1872146118721458</v>
      </c>
      <c r="V18" s="23">
        <v>3.2658227848101262</v>
      </c>
      <c r="W18" s="23">
        <v>3.2050209205020916</v>
      </c>
      <c r="X18" s="23">
        <v>3.2289156626506026</v>
      </c>
      <c r="Y18" s="23">
        <v>2.948</v>
      </c>
      <c r="Z18" s="23">
        <v>3.2919999999999998</v>
      </c>
      <c r="AA18" s="23">
        <v>3.2811244979919678</v>
      </c>
      <c r="AB18" s="23">
        <v>3.0775510204081629</v>
      </c>
      <c r="AC18" s="23">
        <v>3.1918367346938776</v>
      </c>
      <c r="AD18" s="23">
        <v>3.3943089430894311</v>
      </c>
      <c r="AE18" s="23">
        <v>3.206885911124302</v>
      </c>
      <c r="AF18" s="24">
        <v>5</v>
      </c>
      <c r="AG18" s="25">
        <f t="shared" si="4"/>
        <v>0.25</v>
      </c>
      <c r="AH18" s="34">
        <v>15</v>
      </c>
      <c r="AI18" s="26">
        <f t="shared" si="5"/>
        <v>0.75</v>
      </c>
      <c r="AJ18" s="27">
        <v>5</v>
      </c>
      <c r="AK18" s="26">
        <f t="shared" si="6"/>
        <v>0.25</v>
      </c>
      <c r="AL18" s="28">
        <f t="shared" si="0"/>
        <v>3.206885911124302</v>
      </c>
      <c r="AM18" s="23">
        <v>3.7895590871437523</v>
      </c>
      <c r="AN18" s="23">
        <v>3.591695069295433</v>
      </c>
      <c r="AO18" s="23">
        <v>3.6767947750651939</v>
      </c>
      <c r="AP18" s="23">
        <v>3.631688007567853</v>
      </c>
    </row>
    <row r="19" spans="1:42">
      <c r="A19" s="19" t="s">
        <v>54</v>
      </c>
      <c r="B19" s="19">
        <v>74</v>
      </c>
      <c r="C19" s="20">
        <v>30</v>
      </c>
      <c r="D19" s="21">
        <f t="shared" si="1"/>
        <v>0.40540540540540543</v>
      </c>
      <c r="E19" s="19">
        <v>2951</v>
      </c>
      <c r="F19" s="20">
        <v>1162</v>
      </c>
      <c r="G19" s="19">
        <v>278</v>
      </c>
      <c r="H19" s="22">
        <f t="shared" si="2"/>
        <v>9.4205354117248397E-2</v>
      </c>
      <c r="I19" s="22">
        <f t="shared" si="3"/>
        <v>0.23924268502581755</v>
      </c>
      <c r="J19" s="23">
        <v>3.0072727272727269</v>
      </c>
      <c r="K19" s="23">
        <v>3.3248175182481754</v>
      </c>
      <c r="L19" s="23">
        <v>2.9054545454545453</v>
      </c>
      <c r="M19" s="23">
        <v>3.1227436823104693</v>
      </c>
      <c r="N19" s="23">
        <v>2.8152173913043477</v>
      </c>
      <c r="O19" s="23">
        <v>2.7927272727272729</v>
      </c>
      <c r="P19" s="23">
        <v>2.6370370370370368</v>
      </c>
      <c r="Q19" s="23">
        <v>3.1254612546125458</v>
      </c>
      <c r="R19" s="23">
        <v>3.0144404332129966</v>
      </c>
      <c r="S19" s="23">
        <v>3.3479853479853476</v>
      </c>
      <c r="T19" s="23">
        <v>3.2543103448275863</v>
      </c>
      <c r="U19" s="23">
        <v>3.211711711711712</v>
      </c>
      <c r="V19" s="23">
        <v>3.1268656716417906</v>
      </c>
      <c r="W19" s="23">
        <v>2.9883720930232558</v>
      </c>
      <c r="X19" s="23">
        <v>3.2066420664206641</v>
      </c>
      <c r="Y19" s="23">
        <v>2.8248175182481754</v>
      </c>
      <c r="Z19" s="23">
        <v>3.0977443609022552</v>
      </c>
      <c r="AA19" s="23">
        <v>3.2720306513409962</v>
      </c>
      <c r="AB19" s="23">
        <v>2.9851851851851854</v>
      </c>
      <c r="AC19" s="23">
        <v>3.1007462686567164</v>
      </c>
      <c r="AD19" s="23">
        <v>3.1518518518518519</v>
      </c>
      <c r="AE19" s="23">
        <v>3.0625445206655075</v>
      </c>
      <c r="AF19" s="24">
        <v>5</v>
      </c>
      <c r="AG19" s="25">
        <f t="shared" si="4"/>
        <v>0.16666666666666666</v>
      </c>
      <c r="AH19" s="34">
        <v>20</v>
      </c>
      <c r="AI19" s="26">
        <f t="shared" si="5"/>
        <v>0.66666666666666663</v>
      </c>
      <c r="AJ19" s="27">
        <v>5</v>
      </c>
      <c r="AK19" s="26">
        <f t="shared" si="6"/>
        <v>0.16666666666666666</v>
      </c>
      <c r="AL19" s="28">
        <f t="shared" si="0"/>
        <v>3.0625445206655075</v>
      </c>
      <c r="AM19" s="23">
        <v>3.3042432798612889</v>
      </c>
      <c r="AN19" s="23">
        <v>3.3562030935071419</v>
      </c>
      <c r="AO19" s="23">
        <v>3.4807390688391933</v>
      </c>
      <c r="AP19" s="23">
        <v>3.5145586426351203</v>
      </c>
    </row>
    <row r="20" spans="1:42">
      <c r="A20" s="19" t="s">
        <v>55</v>
      </c>
      <c r="B20" s="19">
        <v>76</v>
      </c>
      <c r="C20" s="20">
        <v>25</v>
      </c>
      <c r="D20" s="21">
        <f t="shared" si="1"/>
        <v>0.32894736842105265</v>
      </c>
      <c r="E20" s="19">
        <v>5239</v>
      </c>
      <c r="F20" s="20">
        <v>1864</v>
      </c>
      <c r="G20" s="19">
        <v>389</v>
      </c>
      <c r="H20" s="22">
        <f t="shared" si="2"/>
        <v>7.4250811223515942E-2</v>
      </c>
      <c r="I20" s="22">
        <f t="shared" si="3"/>
        <v>0.20869098712446352</v>
      </c>
      <c r="J20" s="28">
        <v>3.1301889345889435</v>
      </c>
      <c r="K20" s="28">
        <v>3.2489593809027739</v>
      </c>
      <c r="L20" s="28">
        <v>3.1552829229145392</v>
      </c>
      <c r="M20" s="28">
        <v>3.0321555857063927</v>
      </c>
      <c r="N20" s="28">
        <v>3.0976679343228937</v>
      </c>
      <c r="O20" s="28">
        <v>3.0013151337427475</v>
      </c>
      <c r="P20" s="28">
        <v>2.7810088860928879</v>
      </c>
      <c r="Q20" s="28">
        <v>3.0343145746816704</v>
      </c>
      <c r="R20" s="28">
        <v>2.9624328879157353</v>
      </c>
      <c r="S20" s="28">
        <v>3.2343312008811158</v>
      </c>
      <c r="T20" s="28">
        <v>3.0586563281109846</v>
      </c>
      <c r="U20" s="28">
        <v>3.0811563578559191</v>
      </c>
      <c r="V20" s="28">
        <v>3.0811641984304585</v>
      </c>
      <c r="W20" s="28">
        <v>2.9566760559946821</v>
      </c>
      <c r="X20" s="28">
        <v>2.9553789288290564</v>
      </c>
      <c r="Y20" s="28">
        <v>2.8925406214942684</v>
      </c>
      <c r="Z20" s="28">
        <v>3.1550170314273158</v>
      </c>
      <c r="AA20" s="28">
        <v>3.0792840224079678</v>
      </c>
      <c r="AB20" s="28">
        <v>3.0613227135772196</v>
      </c>
      <c r="AC20" s="28">
        <v>3.1639847057331023</v>
      </c>
      <c r="AD20" s="28">
        <v>3.1801053187382435</v>
      </c>
      <c r="AE20" s="23">
        <v>3.0629722623000002</v>
      </c>
      <c r="AF20" s="24">
        <v>1</v>
      </c>
      <c r="AG20" s="25">
        <f t="shared" si="4"/>
        <v>0.04</v>
      </c>
      <c r="AH20" s="34">
        <v>14</v>
      </c>
      <c r="AI20" s="26">
        <f t="shared" si="5"/>
        <v>0.56000000000000005</v>
      </c>
      <c r="AJ20" s="27">
        <v>6</v>
      </c>
      <c r="AK20" s="26">
        <f t="shared" si="6"/>
        <v>0.24</v>
      </c>
      <c r="AL20" s="28">
        <f t="shared" si="0"/>
        <v>3.0629722623000002</v>
      </c>
      <c r="AM20" s="23">
        <v>3.5599366623000002</v>
      </c>
      <c r="AN20" s="23">
        <v>3.3882583745999999</v>
      </c>
      <c r="AO20" s="23">
        <v>3.4024217641000001</v>
      </c>
      <c r="AP20" s="23">
        <v>3.3344584182000001</v>
      </c>
    </row>
    <row r="21" spans="1:42">
      <c r="A21" s="19" t="s">
        <v>56</v>
      </c>
      <c r="B21" s="19">
        <v>60</v>
      </c>
      <c r="C21" s="20">
        <v>20</v>
      </c>
      <c r="D21" s="21">
        <f t="shared" si="1"/>
        <v>0.33333333333333331</v>
      </c>
      <c r="E21" s="19">
        <v>3966</v>
      </c>
      <c r="F21" s="20">
        <v>1441</v>
      </c>
      <c r="G21" s="19">
        <v>357</v>
      </c>
      <c r="H21" s="22">
        <f t="shared" si="2"/>
        <v>9.0015128593040852E-2</v>
      </c>
      <c r="I21" s="22">
        <f t="shared" si="3"/>
        <v>0.24774462179042331</v>
      </c>
      <c r="J21" s="23">
        <v>3.3577464788732394</v>
      </c>
      <c r="K21" s="23">
        <v>3.5014084507042256</v>
      </c>
      <c r="L21" s="23">
        <v>3.1274787535410766</v>
      </c>
      <c r="M21" s="23">
        <v>3.3219373219373223</v>
      </c>
      <c r="N21" s="23">
        <v>3.1246458923512748</v>
      </c>
      <c r="O21" s="23">
        <v>3.0169491525423728</v>
      </c>
      <c r="P21" s="23">
        <v>2.8028985507246378</v>
      </c>
      <c r="Q21" s="23">
        <v>3.4853801169590639</v>
      </c>
      <c r="R21" s="23">
        <v>3.4209039548022595</v>
      </c>
      <c r="S21" s="23">
        <v>3.4714285714285715</v>
      </c>
      <c r="T21" s="23">
        <v>3.132716049382716</v>
      </c>
      <c r="U21" s="23">
        <v>3.1100628930817606</v>
      </c>
      <c r="V21" s="23">
        <v>3.1379310344827589</v>
      </c>
      <c r="W21" s="23">
        <v>3.1345029239766085</v>
      </c>
      <c r="X21" s="23">
        <v>3.4382022471910112</v>
      </c>
      <c r="Y21" s="23">
        <v>3.0566572237960337</v>
      </c>
      <c r="Z21" s="23">
        <v>3.3219373219373223</v>
      </c>
      <c r="AA21" s="23">
        <v>3.329512893982808</v>
      </c>
      <c r="AB21" s="23">
        <v>3.2464589235127477</v>
      </c>
      <c r="AC21" s="23">
        <v>3.3512747875354112</v>
      </c>
      <c r="AD21" s="23">
        <v>3.4375</v>
      </c>
      <c r="AE21" s="23">
        <v>3.2536920734639629</v>
      </c>
      <c r="AF21" s="35"/>
      <c r="AG21" s="25">
        <f t="shared" si="4"/>
        <v>0</v>
      </c>
      <c r="AH21" s="34">
        <v>15</v>
      </c>
      <c r="AI21" s="26">
        <f t="shared" si="5"/>
        <v>0.75</v>
      </c>
      <c r="AJ21" s="27">
        <v>4</v>
      </c>
      <c r="AK21" s="26">
        <f t="shared" si="6"/>
        <v>0.2</v>
      </c>
      <c r="AL21" s="28">
        <f t="shared" si="0"/>
        <v>3.2536920734639629</v>
      </c>
      <c r="AM21" s="23">
        <v>3.7278247773158681</v>
      </c>
      <c r="AN21" s="23">
        <v>3.6565262947478412</v>
      </c>
      <c r="AO21" s="23">
        <v>3.6025682024703669</v>
      </c>
      <c r="AP21" s="23">
        <v>3.6554656582116012</v>
      </c>
    </row>
    <row r="22" spans="1:42">
      <c r="A22" s="19" t="s">
        <v>57</v>
      </c>
      <c r="B22" s="19">
        <v>77</v>
      </c>
      <c r="C22" s="20">
        <v>5</v>
      </c>
      <c r="D22" s="21">
        <f t="shared" si="1"/>
        <v>6.4935064935064929E-2</v>
      </c>
      <c r="E22" s="19">
        <v>435</v>
      </c>
      <c r="F22" s="20">
        <v>44</v>
      </c>
      <c r="G22" s="19">
        <v>21</v>
      </c>
      <c r="H22" s="22">
        <f t="shared" si="2"/>
        <v>4.8275862068965517E-2</v>
      </c>
      <c r="I22" s="22">
        <f t="shared" si="3"/>
        <v>0.47727272727272729</v>
      </c>
      <c r="J22" s="23">
        <v>3.95</v>
      </c>
      <c r="K22" s="23">
        <v>3.9047619047619051</v>
      </c>
      <c r="L22" s="23">
        <v>3.8571428571428568</v>
      </c>
      <c r="M22" s="23">
        <v>3.7619047619047619</v>
      </c>
      <c r="N22" s="23">
        <v>3.4</v>
      </c>
      <c r="O22" s="23">
        <v>3.6842105263157894</v>
      </c>
      <c r="P22" s="23">
        <v>3.7222222222222223</v>
      </c>
      <c r="Q22" s="23">
        <v>4</v>
      </c>
      <c r="R22" s="23">
        <v>4.3</v>
      </c>
      <c r="S22" s="23">
        <v>4.1904761904761907</v>
      </c>
      <c r="T22" s="23">
        <v>3.9473684210526319</v>
      </c>
      <c r="U22" s="23">
        <v>3.8421052631578947</v>
      </c>
      <c r="V22" s="23">
        <v>3.85</v>
      </c>
      <c r="W22" s="23">
        <v>4.0526315789473681</v>
      </c>
      <c r="X22" s="23">
        <v>3.95</v>
      </c>
      <c r="Y22" s="23">
        <v>4.1052631578947372</v>
      </c>
      <c r="Z22" s="23">
        <v>4</v>
      </c>
      <c r="AA22" s="23">
        <v>4.0999999999999996</v>
      </c>
      <c r="AB22" s="23">
        <v>4.0999999999999996</v>
      </c>
      <c r="AC22" s="23">
        <v>4.1111111111111107</v>
      </c>
      <c r="AD22" s="23">
        <v>4.1500000000000004</v>
      </c>
      <c r="AE22" s="23">
        <v>3.951390380713689</v>
      </c>
      <c r="AF22" s="35"/>
      <c r="AG22" s="25">
        <f t="shared" si="4"/>
        <v>0</v>
      </c>
      <c r="AH22" s="34">
        <v>1</v>
      </c>
      <c r="AI22" s="26">
        <f t="shared" si="5"/>
        <v>0.2</v>
      </c>
      <c r="AJ22" s="27">
        <v>4</v>
      </c>
      <c r="AK22" s="26">
        <f t="shared" si="6"/>
        <v>0.8</v>
      </c>
      <c r="AL22" s="28">
        <f t="shared" si="0"/>
        <v>3.951390380713689</v>
      </c>
      <c r="AM22" s="23">
        <v>4.1696804181430993</v>
      </c>
      <c r="AN22" s="23">
        <v>4.1041105193188647</v>
      </c>
      <c r="AO22" s="23">
        <v>3.9012642017217574</v>
      </c>
      <c r="AP22" s="23">
        <v>3.9132737891869978</v>
      </c>
    </row>
    <row r="23" spans="1:42">
      <c r="A23" s="19" t="s">
        <v>58</v>
      </c>
      <c r="B23" s="19">
        <v>171</v>
      </c>
      <c r="C23" s="20">
        <v>0</v>
      </c>
      <c r="D23" s="21">
        <f t="shared" si="1"/>
        <v>0</v>
      </c>
      <c r="E23" s="29"/>
      <c r="F23" s="29"/>
      <c r="G23" s="30"/>
      <c r="H23" s="22"/>
      <c r="I23" s="22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5"/>
      <c r="AG23" s="25"/>
      <c r="AH23" s="35"/>
      <c r="AI23" s="26"/>
      <c r="AJ23" s="32"/>
      <c r="AK23" s="26"/>
      <c r="AL23" s="28">
        <f t="shared" si="0"/>
        <v>0</v>
      </c>
      <c r="AM23" s="23">
        <v>3.6752672429672248</v>
      </c>
      <c r="AN23" s="23">
        <v>3.6026269920432572</v>
      </c>
      <c r="AO23" s="23">
        <v>3.6006405306322931</v>
      </c>
      <c r="AP23" s="23">
        <v>3.5938805621057854</v>
      </c>
    </row>
    <row r="24" spans="1:42">
      <c r="A24" s="19" t="s">
        <v>59</v>
      </c>
      <c r="B24" s="19">
        <v>98</v>
      </c>
      <c r="C24" s="20">
        <v>0</v>
      </c>
      <c r="D24" s="21">
        <f t="shared" si="1"/>
        <v>0</v>
      </c>
      <c r="E24" s="29"/>
      <c r="F24" s="33"/>
      <c r="G24" s="30"/>
      <c r="H24" s="22"/>
      <c r="I24" s="22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5"/>
      <c r="AG24" s="25"/>
      <c r="AH24" s="35"/>
      <c r="AI24" s="26"/>
      <c r="AJ24" s="32"/>
      <c r="AK24" s="26"/>
      <c r="AL24" s="28">
        <f t="shared" si="0"/>
        <v>0</v>
      </c>
      <c r="AM24" s="23">
        <v>3.6942309660227535</v>
      </c>
      <c r="AN24" s="23">
        <v>3.690792791579331</v>
      </c>
      <c r="AO24" s="23">
        <v>3.6692993276918084</v>
      </c>
      <c r="AP24" s="23">
        <v>3.5974586207093084</v>
      </c>
    </row>
    <row r="25" spans="1:42">
      <c r="A25" s="19" t="s">
        <v>60</v>
      </c>
      <c r="B25" s="19">
        <v>77</v>
      </c>
      <c r="C25" s="20">
        <v>2</v>
      </c>
      <c r="D25" s="21">
        <f t="shared" si="1"/>
        <v>2.5974025974025976E-2</v>
      </c>
      <c r="E25" s="19">
        <v>1432</v>
      </c>
      <c r="F25" s="20">
        <v>32</v>
      </c>
      <c r="G25" s="19">
        <v>24</v>
      </c>
      <c r="H25" s="22">
        <f t="shared" ref="H25:H39" si="7">G25/E25</f>
        <v>1.6759776536312849E-2</v>
      </c>
      <c r="I25" s="22">
        <f t="shared" ref="I25:I39" si="8">G25/F25</f>
        <v>0.75</v>
      </c>
      <c r="J25" s="23">
        <v>4.125</v>
      </c>
      <c r="K25" s="23">
        <v>4.3913043478260869</v>
      </c>
      <c r="L25" s="23">
        <v>4.0909090909090908</v>
      </c>
      <c r="M25" s="23">
        <v>4.333333333333333</v>
      </c>
      <c r="N25" s="23">
        <v>3.7391304347826084</v>
      </c>
      <c r="O25" s="23">
        <v>3.6363636363636367</v>
      </c>
      <c r="P25" s="23">
        <v>3.7391304347826084</v>
      </c>
      <c r="Q25" s="23">
        <v>4.458333333333333</v>
      </c>
      <c r="R25" s="23">
        <v>3.958333333333333</v>
      </c>
      <c r="S25" s="23">
        <v>4.3478260869565215</v>
      </c>
      <c r="T25" s="23">
        <v>4.333333333333333</v>
      </c>
      <c r="U25" s="23">
        <v>4.4090909090909092</v>
      </c>
      <c r="V25" s="23">
        <v>4.2380952380952381</v>
      </c>
      <c r="W25" s="23">
        <v>4.208333333333333</v>
      </c>
      <c r="X25" s="23">
        <v>4.458333333333333</v>
      </c>
      <c r="Y25" s="23">
        <v>4.0434782608695654</v>
      </c>
      <c r="Z25" s="23">
        <v>3.875</v>
      </c>
      <c r="AA25" s="23">
        <v>4</v>
      </c>
      <c r="AB25" s="23">
        <v>4.5714285714285712</v>
      </c>
      <c r="AC25" s="23">
        <v>4.2173913043478262</v>
      </c>
      <c r="AD25" s="23">
        <v>4.2857142857142856</v>
      </c>
      <c r="AE25" s="23">
        <v>4.1647553619603315</v>
      </c>
      <c r="AF25" s="35"/>
      <c r="AG25" s="25">
        <f t="shared" ref="AG25:AG39" si="9">AF25/C25</f>
        <v>0</v>
      </c>
      <c r="AH25" s="35"/>
      <c r="AI25" s="26">
        <f t="shared" ref="AI25:AI39" si="10">AH25/C25</f>
        <v>0</v>
      </c>
      <c r="AJ25" s="27">
        <v>2</v>
      </c>
      <c r="AK25" s="26">
        <f t="shared" ref="AK25:AK39" si="11">AJ25/C25</f>
        <v>1</v>
      </c>
      <c r="AL25" s="28">
        <f t="shared" si="0"/>
        <v>4.1647553619603315</v>
      </c>
      <c r="AM25" s="23">
        <v>4.0245722281702472</v>
      </c>
      <c r="AN25" s="23">
        <v>3.6748989900228635</v>
      </c>
      <c r="AO25" s="23">
        <v>3.7964514911599241</v>
      </c>
      <c r="AP25" s="23">
        <v>3.6919750181258109</v>
      </c>
    </row>
    <row r="26" spans="1:42">
      <c r="A26" s="19" t="s">
        <v>61</v>
      </c>
      <c r="B26" s="19">
        <v>132</v>
      </c>
      <c r="C26" s="20">
        <v>8</v>
      </c>
      <c r="D26" s="21">
        <f t="shared" si="1"/>
        <v>6.0606060606060608E-2</v>
      </c>
      <c r="E26" s="19">
        <v>4410</v>
      </c>
      <c r="F26" s="20">
        <v>226</v>
      </c>
      <c r="G26" s="19">
        <v>89</v>
      </c>
      <c r="H26" s="22">
        <f t="shared" si="7"/>
        <v>2.0181405895691611E-2</v>
      </c>
      <c r="I26" s="22">
        <f t="shared" si="8"/>
        <v>0.39380530973451328</v>
      </c>
      <c r="J26" s="23">
        <v>3.7126436781609193</v>
      </c>
      <c r="K26" s="23">
        <v>3.8636363636363633</v>
      </c>
      <c r="L26" s="23">
        <v>3.1046511627906979</v>
      </c>
      <c r="M26" s="23">
        <v>3.3255813953488369</v>
      </c>
      <c r="N26" s="23">
        <v>3.2823529411764705</v>
      </c>
      <c r="O26" s="23">
        <v>3.584269662921348</v>
      </c>
      <c r="P26" s="23">
        <v>3.1851851851851851</v>
      </c>
      <c r="Q26" s="23">
        <v>3.5057471264367814</v>
      </c>
      <c r="R26" s="23">
        <v>3.6931818181818183</v>
      </c>
      <c r="S26" s="23">
        <v>3.7848101265822782</v>
      </c>
      <c r="T26" s="23">
        <v>3.8208955223880601</v>
      </c>
      <c r="U26" s="23">
        <v>3.5797101449275361</v>
      </c>
      <c r="V26" s="23">
        <v>3.6493506493506498</v>
      </c>
      <c r="W26" s="23">
        <v>3.5853658536585362</v>
      </c>
      <c r="X26" s="23">
        <v>3.9146341463414638</v>
      </c>
      <c r="Y26" s="23">
        <v>3.5465116279069768</v>
      </c>
      <c r="Z26" s="23">
        <v>3.4268292682926829</v>
      </c>
      <c r="AA26" s="23">
        <v>3.3466666666666667</v>
      </c>
      <c r="AB26" s="23">
        <v>3.5301204819277112</v>
      </c>
      <c r="AC26" s="23">
        <v>3.658823529411765</v>
      </c>
      <c r="AD26" s="23">
        <v>3.882352941176471</v>
      </c>
      <c r="AE26" s="23">
        <v>3.5706342996413913</v>
      </c>
      <c r="AF26" s="35"/>
      <c r="AG26" s="25">
        <f t="shared" si="9"/>
        <v>0</v>
      </c>
      <c r="AH26" s="34">
        <v>3</v>
      </c>
      <c r="AI26" s="26">
        <f t="shared" si="10"/>
        <v>0.375</v>
      </c>
      <c r="AJ26" s="27">
        <v>5</v>
      </c>
      <c r="AK26" s="26">
        <f t="shared" si="11"/>
        <v>0.625</v>
      </c>
      <c r="AL26" s="28">
        <f t="shared" si="0"/>
        <v>3.5706342996413913</v>
      </c>
      <c r="AM26" s="23">
        <v>3.9518171531644826</v>
      </c>
      <c r="AN26" s="23">
        <v>3.918361805299595</v>
      </c>
      <c r="AO26" s="23">
        <v>3.8820606701662679</v>
      </c>
      <c r="AP26" s="23">
        <v>3.8250012043669841</v>
      </c>
    </row>
    <row r="27" spans="1:42">
      <c r="A27" s="19" t="s">
        <v>62</v>
      </c>
      <c r="B27" s="19">
        <v>40</v>
      </c>
      <c r="C27" s="20">
        <v>18</v>
      </c>
      <c r="D27" s="21">
        <f t="shared" si="1"/>
        <v>0.45</v>
      </c>
      <c r="E27" s="19">
        <v>348</v>
      </c>
      <c r="F27" s="20">
        <v>176</v>
      </c>
      <c r="G27" s="19">
        <v>82</v>
      </c>
      <c r="H27" s="22">
        <f t="shared" si="7"/>
        <v>0.23563218390804597</v>
      </c>
      <c r="I27" s="22">
        <f t="shared" si="8"/>
        <v>0.46590909090909088</v>
      </c>
      <c r="J27" s="23">
        <v>3.4268292682926829</v>
      </c>
      <c r="K27" s="23">
        <v>3.4567901234567904</v>
      </c>
      <c r="L27" s="23">
        <v>3.5061728395061724</v>
      </c>
      <c r="M27" s="23">
        <v>3.518987341772152</v>
      </c>
      <c r="N27" s="23">
        <v>3.4750000000000001</v>
      </c>
      <c r="O27" s="23">
        <v>3.3797468354430382</v>
      </c>
      <c r="P27" s="23">
        <v>3.45</v>
      </c>
      <c r="Q27" s="23">
        <v>3.4871794871794872</v>
      </c>
      <c r="R27" s="23">
        <v>3.382716049382716</v>
      </c>
      <c r="S27" s="23">
        <v>3.481012658227848</v>
      </c>
      <c r="T27" s="23">
        <v>3.3797468354430382</v>
      </c>
      <c r="U27" s="23">
        <v>3.4125000000000001</v>
      </c>
      <c r="V27" s="23">
        <v>3.4615384615384617</v>
      </c>
      <c r="W27" s="23">
        <v>3.5063291139240507</v>
      </c>
      <c r="X27" s="23">
        <v>3.4444444444444446</v>
      </c>
      <c r="Y27" s="23">
        <v>3.3875000000000002</v>
      </c>
      <c r="Z27" s="23">
        <v>3.5249999999999999</v>
      </c>
      <c r="AA27" s="23">
        <v>3.4624999999999999</v>
      </c>
      <c r="AB27" s="23">
        <v>3.4102564102564106</v>
      </c>
      <c r="AC27" s="23">
        <v>3.4050632911392409</v>
      </c>
      <c r="AD27" s="23">
        <v>3.5</v>
      </c>
      <c r="AE27" s="23">
        <v>3.4504434838098348</v>
      </c>
      <c r="AF27" s="24">
        <v>2</v>
      </c>
      <c r="AG27" s="25">
        <f t="shared" si="9"/>
        <v>0.1111111111111111</v>
      </c>
      <c r="AH27" s="34">
        <v>5</v>
      </c>
      <c r="AI27" s="26">
        <f t="shared" si="10"/>
        <v>0.27777777777777779</v>
      </c>
      <c r="AJ27" s="27">
        <v>11</v>
      </c>
      <c r="AK27" s="26">
        <f t="shared" si="11"/>
        <v>0.61111111111111116</v>
      </c>
      <c r="AL27" s="28">
        <f t="shared" si="0"/>
        <v>3.4504434838098348</v>
      </c>
      <c r="AM27" s="23">
        <v>3.7948358060358829</v>
      </c>
      <c r="AN27" s="23">
        <v>3.8777162584903198</v>
      </c>
      <c r="AO27" s="23">
        <v>3.8891814656052257</v>
      </c>
      <c r="AP27" s="23">
        <v>3.9488851101825504</v>
      </c>
    </row>
    <row r="28" spans="1:42">
      <c r="A28" s="19" t="s">
        <v>63</v>
      </c>
      <c r="B28" s="19">
        <v>437</v>
      </c>
      <c r="C28" s="20">
        <v>73</v>
      </c>
      <c r="D28" s="21">
        <f t="shared" si="1"/>
        <v>0.16704805491990846</v>
      </c>
      <c r="E28" s="19">
        <v>36280</v>
      </c>
      <c r="F28" s="20">
        <v>7320</v>
      </c>
      <c r="G28" s="19">
        <v>1504</v>
      </c>
      <c r="H28" s="22">
        <f t="shared" si="7"/>
        <v>4.1455347298787214E-2</v>
      </c>
      <c r="I28" s="22">
        <f t="shared" si="8"/>
        <v>0.20546448087431693</v>
      </c>
      <c r="J28" s="23">
        <v>3.3838926174496642</v>
      </c>
      <c r="K28" s="23">
        <v>3.4398925453324383</v>
      </c>
      <c r="L28" s="23">
        <v>3.1325219743069646</v>
      </c>
      <c r="M28" s="23">
        <v>3.3319783197831976</v>
      </c>
      <c r="N28" s="23">
        <v>3.1604603926878809</v>
      </c>
      <c r="O28" s="23">
        <v>3.20285908781484</v>
      </c>
      <c r="P28" s="23">
        <v>3.0145934676858932</v>
      </c>
      <c r="Q28" s="23">
        <v>3.2995867768595044</v>
      </c>
      <c r="R28" s="23">
        <v>3.2444444444444445</v>
      </c>
      <c r="S28" s="23">
        <v>3.3948264125255276</v>
      </c>
      <c r="T28" s="23">
        <v>3.3590982286634459</v>
      </c>
      <c r="U28" s="23">
        <v>3.3526104417670686</v>
      </c>
      <c r="V28" s="23">
        <v>3.3326446280991737</v>
      </c>
      <c r="W28" s="23">
        <v>3.3667136812411851</v>
      </c>
      <c r="X28" s="23">
        <v>3.274104683195592</v>
      </c>
      <c r="Y28" s="23">
        <v>3.1144781144781142</v>
      </c>
      <c r="Z28" s="23">
        <v>3.2327385570209461</v>
      </c>
      <c r="AA28" s="23">
        <v>3.230474732006126</v>
      </c>
      <c r="AB28" s="23">
        <v>3.194060773480663</v>
      </c>
      <c r="AC28" s="23">
        <v>3.2262068965517239</v>
      </c>
      <c r="AD28" s="23">
        <v>3.2861998640380694</v>
      </c>
      <c r="AE28" s="23">
        <v>3.2654469828301171</v>
      </c>
      <c r="AF28" s="24">
        <v>9</v>
      </c>
      <c r="AG28" s="25">
        <f t="shared" si="9"/>
        <v>0.12328767123287671</v>
      </c>
      <c r="AH28" s="34">
        <v>20</v>
      </c>
      <c r="AI28" s="26">
        <f t="shared" si="10"/>
        <v>0.27397260273972601</v>
      </c>
      <c r="AJ28" s="27">
        <v>44</v>
      </c>
      <c r="AK28" s="26">
        <f t="shared" si="11"/>
        <v>0.60273972602739723</v>
      </c>
      <c r="AL28" s="28">
        <f t="shared" si="0"/>
        <v>3.2654469828301171</v>
      </c>
      <c r="AM28" s="23">
        <v>3.8696934651925119</v>
      </c>
      <c r="AN28" s="23">
        <v>3.8782399479089489</v>
      </c>
      <c r="AO28" s="23">
        <v>3.8122035464717965</v>
      </c>
      <c r="AP28" s="23">
        <v>3.7573387417822088</v>
      </c>
    </row>
    <row r="29" spans="1:42">
      <c r="A29" s="19" t="s">
        <v>64</v>
      </c>
      <c r="B29" s="19">
        <v>37</v>
      </c>
      <c r="C29" s="20">
        <v>11</v>
      </c>
      <c r="D29" s="21">
        <f t="shared" si="1"/>
        <v>0.29729729729729731</v>
      </c>
      <c r="E29" s="19">
        <v>209</v>
      </c>
      <c r="F29" s="20">
        <v>67</v>
      </c>
      <c r="G29" s="19">
        <v>29</v>
      </c>
      <c r="H29" s="22">
        <f t="shared" si="7"/>
        <v>0.13875598086124402</v>
      </c>
      <c r="I29" s="22">
        <f t="shared" si="8"/>
        <v>0.43283582089552236</v>
      </c>
      <c r="J29" s="23">
        <v>3.8148148148148149</v>
      </c>
      <c r="K29" s="23">
        <v>4.0740740740740744</v>
      </c>
      <c r="L29" s="23">
        <v>3.8888888888888893</v>
      </c>
      <c r="M29" s="23">
        <v>3.8888888888888893</v>
      </c>
      <c r="N29" s="23">
        <v>3.9259259259259256</v>
      </c>
      <c r="O29" s="23">
        <v>3.931034482758621</v>
      </c>
      <c r="P29" s="23">
        <v>3.8620689655172411</v>
      </c>
      <c r="Q29" s="23">
        <v>4.068965517241379</v>
      </c>
      <c r="R29" s="23">
        <v>4.0357142857142856</v>
      </c>
      <c r="S29" s="23">
        <v>4.0370370370370372</v>
      </c>
      <c r="T29" s="23">
        <v>4.0344827586206895</v>
      </c>
      <c r="U29" s="23">
        <v>3.96</v>
      </c>
      <c r="V29" s="23">
        <v>3.9615384615384617</v>
      </c>
      <c r="W29" s="23">
        <v>3.8888888888888893</v>
      </c>
      <c r="X29" s="23">
        <v>4.0384615384615383</v>
      </c>
      <c r="Y29" s="23">
        <v>4.1071428571428568</v>
      </c>
      <c r="Z29" s="23">
        <v>3.9230769230769234</v>
      </c>
      <c r="AA29" s="23">
        <v>4.0740740740740744</v>
      </c>
      <c r="AB29" s="23">
        <v>4</v>
      </c>
      <c r="AC29" s="23">
        <v>4.0357142857142856</v>
      </c>
      <c r="AD29" s="23">
        <v>4.08</v>
      </c>
      <c r="AE29" s="23">
        <v>3.9824186984942322</v>
      </c>
      <c r="AF29" s="35"/>
      <c r="AG29" s="25">
        <f t="shared" si="9"/>
        <v>0</v>
      </c>
      <c r="AH29" s="34">
        <v>2</v>
      </c>
      <c r="AI29" s="26">
        <f t="shared" si="10"/>
        <v>0.18181818181818182</v>
      </c>
      <c r="AJ29" s="27">
        <v>9</v>
      </c>
      <c r="AK29" s="26">
        <f t="shared" si="11"/>
        <v>0.81818181818181823</v>
      </c>
      <c r="AL29" s="28">
        <f t="shared" si="0"/>
        <v>3.9824186984942322</v>
      </c>
      <c r="AM29" s="23">
        <v>3.5902968779075137</v>
      </c>
      <c r="AN29" s="23">
        <v>3.8794159701260038</v>
      </c>
      <c r="AO29" s="23">
        <v>3.4668572948984986</v>
      </c>
      <c r="AP29" s="23">
        <v>3.382210867583352</v>
      </c>
    </row>
    <row r="30" spans="1:42">
      <c r="A30" s="19" t="s">
        <v>65</v>
      </c>
      <c r="B30" s="19">
        <v>55</v>
      </c>
      <c r="C30" s="20">
        <v>15</v>
      </c>
      <c r="D30" s="21">
        <f t="shared" si="1"/>
        <v>0.27272727272727271</v>
      </c>
      <c r="E30" s="19">
        <v>2381</v>
      </c>
      <c r="F30" s="20">
        <v>1057</v>
      </c>
      <c r="G30" s="19">
        <v>335</v>
      </c>
      <c r="H30" s="22">
        <f t="shared" si="7"/>
        <v>0.14069718605627887</v>
      </c>
      <c r="I30" s="22">
        <f t="shared" si="8"/>
        <v>0.31693472090823083</v>
      </c>
      <c r="J30" s="23">
        <v>3.5975975975975976</v>
      </c>
      <c r="K30" s="23">
        <v>3.7590361445783129</v>
      </c>
      <c r="L30" s="23">
        <v>3.3825301204819276</v>
      </c>
      <c r="M30" s="23">
        <v>3.4487951807228914</v>
      </c>
      <c r="N30" s="23">
        <v>2.8498498498498499</v>
      </c>
      <c r="O30" s="23">
        <v>3.0936555891238671</v>
      </c>
      <c r="P30" s="23">
        <v>2.9392097264437691</v>
      </c>
      <c r="Q30" s="23">
        <v>3.5393939393939391</v>
      </c>
      <c r="R30" s="23">
        <v>3.668674698795181</v>
      </c>
      <c r="S30" s="23">
        <v>3.8242424242424242</v>
      </c>
      <c r="T30" s="23">
        <v>3.6556291390728477</v>
      </c>
      <c r="U30" s="23">
        <v>3.5266666666666664</v>
      </c>
      <c r="V30" s="23">
        <v>3.5830815709969785</v>
      </c>
      <c r="W30" s="23">
        <v>3.5838509316770191</v>
      </c>
      <c r="X30" s="23">
        <v>3.7439759036144578</v>
      </c>
      <c r="Y30" s="23">
        <v>3.4940119760479043</v>
      </c>
      <c r="Z30" s="23">
        <v>3.3240740740740744</v>
      </c>
      <c r="AA30" s="23">
        <v>3.4468749999999999</v>
      </c>
      <c r="AB30" s="23">
        <v>3.5565749235474007</v>
      </c>
      <c r="AC30" s="23">
        <v>3.5927051671732526</v>
      </c>
      <c r="AD30" s="23">
        <v>3.6066066066066069</v>
      </c>
      <c r="AE30" s="23">
        <v>3.4865255824146169</v>
      </c>
      <c r="AF30" s="35"/>
      <c r="AG30" s="25">
        <f t="shared" si="9"/>
        <v>0</v>
      </c>
      <c r="AH30" s="34">
        <v>8</v>
      </c>
      <c r="AI30" s="26">
        <f t="shared" si="10"/>
        <v>0.53333333333333333</v>
      </c>
      <c r="AJ30" s="27">
        <v>7</v>
      </c>
      <c r="AK30" s="26">
        <f t="shared" si="11"/>
        <v>0.46666666666666667</v>
      </c>
      <c r="AL30" s="28">
        <f t="shared" si="0"/>
        <v>3.4865255824146169</v>
      </c>
      <c r="AM30" s="23">
        <v>3.8623259178736586</v>
      </c>
      <c r="AN30" s="23">
        <v>3.7206998145153678</v>
      </c>
      <c r="AO30" s="23">
        <v>3.7417137754200698</v>
      </c>
      <c r="AP30" s="23">
        <v>3.6591775359844139</v>
      </c>
    </row>
    <row r="31" spans="1:42">
      <c r="A31" s="19" t="s">
        <v>66</v>
      </c>
      <c r="B31" s="19">
        <v>78</v>
      </c>
      <c r="C31" s="20">
        <v>67</v>
      </c>
      <c r="D31" s="21">
        <f t="shared" si="1"/>
        <v>0.85897435897435892</v>
      </c>
      <c r="E31" s="19">
        <v>8410</v>
      </c>
      <c r="F31" s="20">
        <v>7313</v>
      </c>
      <c r="G31" s="19">
        <v>1548</v>
      </c>
      <c r="H31" s="22">
        <f t="shared" si="7"/>
        <v>0.18406658739595719</v>
      </c>
      <c r="I31" s="22">
        <f t="shared" si="8"/>
        <v>0.2116778339942568</v>
      </c>
      <c r="J31" s="23">
        <v>3.4899285250162446</v>
      </c>
      <c r="K31" s="23">
        <v>3.5510471204188478</v>
      </c>
      <c r="L31" s="23">
        <v>3.3603425559947295</v>
      </c>
      <c r="M31" s="23">
        <v>3.2943521594684384</v>
      </c>
      <c r="N31" s="23">
        <v>3.1830559757942511</v>
      </c>
      <c r="O31" s="23">
        <v>3.3510848126232737</v>
      </c>
      <c r="P31" s="23">
        <v>3.0112285336856006</v>
      </c>
      <c r="Q31" s="23">
        <v>3.4632352941176467</v>
      </c>
      <c r="R31" s="23">
        <v>3.4924590163934424</v>
      </c>
      <c r="S31" s="23">
        <v>3.622207621550591</v>
      </c>
      <c r="T31" s="23">
        <v>3.4029126213592233</v>
      </c>
      <c r="U31" s="23">
        <v>3.393639575971731</v>
      </c>
      <c r="V31" s="23">
        <v>3.2775151924375425</v>
      </c>
      <c r="W31" s="23">
        <v>3.4602538410153638</v>
      </c>
      <c r="X31" s="23">
        <v>3.5141540487162608</v>
      </c>
      <c r="Y31" s="23">
        <v>3.3289646133682833</v>
      </c>
      <c r="Z31" s="23">
        <v>3.310322156476003</v>
      </c>
      <c r="AA31" s="23">
        <v>3.417553191489362</v>
      </c>
      <c r="AB31" s="23">
        <v>3.3917935142289872</v>
      </c>
      <c r="AC31" s="23">
        <v>3.4018691588785046</v>
      </c>
      <c r="AD31" s="23">
        <v>3.5543695797198129</v>
      </c>
      <c r="AE31" s="23">
        <v>3.3939185289868652</v>
      </c>
      <c r="AF31" s="24">
        <v>7</v>
      </c>
      <c r="AG31" s="25">
        <f t="shared" si="9"/>
        <v>0.1044776119402985</v>
      </c>
      <c r="AH31" s="34">
        <v>32</v>
      </c>
      <c r="AI31" s="26">
        <f t="shared" si="10"/>
        <v>0.47761194029850745</v>
      </c>
      <c r="AJ31" s="27">
        <v>28</v>
      </c>
      <c r="AK31" s="26">
        <f t="shared" si="11"/>
        <v>0.41791044776119401</v>
      </c>
      <c r="AL31" s="28">
        <f t="shared" si="0"/>
        <v>3.3939185289868652</v>
      </c>
      <c r="AM31" s="23">
        <v>3.9613075244797993</v>
      </c>
      <c r="AN31" s="23">
        <v>3.8317804325389972</v>
      </c>
      <c r="AO31" s="23">
        <v>3.7748366669020768</v>
      </c>
      <c r="AP31" s="23">
        <v>3.9085713638989237</v>
      </c>
    </row>
    <row r="32" spans="1:42">
      <c r="A32" s="19" t="s">
        <v>67</v>
      </c>
      <c r="B32" s="19">
        <v>170</v>
      </c>
      <c r="C32" s="20">
        <v>90</v>
      </c>
      <c r="D32" s="21">
        <f t="shared" si="1"/>
        <v>0.52941176470588236</v>
      </c>
      <c r="E32" s="19">
        <v>2994</v>
      </c>
      <c r="F32" s="20">
        <v>1563</v>
      </c>
      <c r="G32" s="19">
        <v>680</v>
      </c>
      <c r="H32" s="22">
        <f t="shared" si="7"/>
        <v>0.22712090848363392</v>
      </c>
      <c r="I32" s="22">
        <f t="shared" si="8"/>
        <v>0.4350607805502239</v>
      </c>
      <c r="J32" s="23">
        <v>3.4515648286140088</v>
      </c>
      <c r="K32" s="23">
        <v>3.6070901033973408</v>
      </c>
      <c r="L32" s="23">
        <v>3.4887556221889051</v>
      </c>
      <c r="M32" s="23">
        <v>3.4154302670623142</v>
      </c>
      <c r="N32" s="23">
        <v>3.1604754829123332</v>
      </c>
      <c r="O32" s="23">
        <v>3.1785714285714288</v>
      </c>
      <c r="P32" s="23">
        <v>3.1052631578947372</v>
      </c>
      <c r="Q32" s="23">
        <v>3.5098634294385436</v>
      </c>
      <c r="R32" s="23">
        <v>3.4459259259259261</v>
      </c>
      <c r="S32" s="23">
        <v>3.6098654708520179</v>
      </c>
      <c r="T32" s="23">
        <v>3.5357710651828302</v>
      </c>
      <c r="U32" s="23">
        <v>3.4896988906497626</v>
      </c>
      <c r="V32" s="23">
        <v>3.4201807228915664</v>
      </c>
      <c r="W32" s="23">
        <v>3.294478527607362</v>
      </c>
      <c r="X32" s="23">
        <v>3.4728915662650603</v>
      </c>
      <c r="Y32" s="23">
        <v>3.2833583208395805</v>
      </c>
      <c r="Z32" s="23">
        <v>3.4878419452887535</v>
      </c>
      <c r="AA32" s="23">
        <v>3.4704968944099379</v>
      </c>
      <c r="AB32" s="23">
        <v>3.4078549848942599</v>
      </c>
      <c r="AC32" s="23">
        <v>3.5285053929121721</v>
      </c>
      <c r="AD32" s="23">
        <v>3.5481927710843371</v>
      </c>
      <c r="AE32" s="23">
        <v>3.4243846094706267</v>
      </c>
      <c r="AF32" s="24">
        <v>8</v>
      </c>
      <c r="AG32" s="25">
        <f t="shared" si="9"/>
        <v>8.8888888888888892E-2</v>
      </c>
      <c r="AH32" s="34">
        <v>34</v>
      </c>
      <c r="AI32" s="26">
        <f t="shared" si="10"/>
        <v>0.37777777777777777</v>
      </c>
      <c r="AJ32" s="27">
        <v>48</v>
      </c>
      <c r="AK32" s="26">
        <f t="shared" si="11"/>
        <v>0.53333333333333333</v>
      </c>
      <c r="AL32" s="28">
        <f t="shared" si="0"/>
        <v>3.4243846094706267</v>
      </c>
      <c r="AM32" s="23">
        <v>3.9081912610003453</v>
      </c>
      <c r="AN32" s="23">
        <v>3.8501683010023369</v>
      </c>
      <c r="AO32" s="23">
        <v>3.9075046553241393</v>
      </c>
      <c r="AP32" s="23">
        <v>3.8691751840394404</v>
      </c>
    </row>
    <row r="33" spans="1:42">
      <c r="A33" s="19" t="s">
        <v>68</v>
      </c>
      <c r="B33" s="19">
        <v>60</v>
      </c>
      <c r="C33" s="20">
        <v>23</v>
      </c>
      <c r="D33" s="21">
        <f t="shared" si="1"/>
        <v>0.38333333333333336</v>
      </c>
      <c r="E33" s="19">
        <v>912</v>
      </c>
      <c r="F33" s="20">
        <v>390</v>
      </c>
      <c r="G33" s="19">
        <v>183</v>
      </c>
      <c r="H33" s="22">
        <f t="shared" si="7"/>
        <v>0.20065789473684212</v>
      </c>
      <c r="I33" s="22">
        <f t="shared" si="8"/>
        <v>0.46923076923076923</v>
      </c>
      <c r="J33" s="23">
        <v>3.5359116022099446</v>
      </c>
      <c r="K33" s="23">
        <v>3.8563535911602207</v>
      </c>
      <c r="L33" s="23">
        <v>3.4011299435028253</v>
      </c>
      <c r="M33" s="23">
        <v>3.6312849162011176</v>
      </c>
      <c r="N33" s="23">
        <v>3.2666666666666666</v>
      </c>
      <c r="O33" s="23">
        <v>3.1525423728813555</v>
      </c>
      <c r="P33" s="23">
        <v>3.3050847457627119</v>
      </c>
      <c r="Q33" s="23">
        <v>3.6327683615819213</v>
      </c>
      <c r="R33" s="23">
        <v>3.4333333333333336</v>
      </c>
      <c r="S33" s="23">
        <v>3.7222222222222223</v>
      </c>
      <c r="T33" s="23">
        <v>3.8855421686746991</v>
      </c>
      <c r="U33" s="23">
        <v>3.7454545454545451</v>
      </c>
      <c r="V33" s="23">
        <v>3.1085714285714285</v>
      </c>
      <c r="W33" s="23">
        <v>3.411428571428571</v>
      </c>
      <c r="X33" s="23">
        <v>3.6388888888888893</v>
      </c>
      <c r="Y33" s="23">
        <v>3.1348314606741576</v>
      </c>
      <c r="Z33" s="23">
        <v>3.4761904761904763</v>
      </c>
      <c r="AA33" s="23">
        <v>3.572289156626506</v>
      </c>
      <c r="AB33" s="23">
        <v>3.3407821229050283</v>
      </c>
      <c r="AC33" s="23">
        <v>3.4357541899441344</v>
      </c>
      <c r="AD33" s="23">
        <v>3.5284090909090908</v>
      </c>
      <c r="AE33" s="23">
        <v>3.4864495169423741</v>
      </c>
      <c r="AF33" s="24">
        <v>1</v>
      </c>
      <c r="AG33" s="25">
        <f t="shared" si="9"/>
        <v>4.3478260869565216E-2</v>
      </c>
      <c r="AH33" s="34">
        <v>10</v>
      </c>
      <c r="AI33" s="26">
        <f t="shared" si="10"/>
        <v>0.43478260869565216</v>
      </c>
      <c r="AJ33" s="27">
        <v>12</v>
      </c>
      <c r="AK33" s="26">
        <f t="shared" si="11"/>
        <v>0.52173913043478259</v>
      </c>
      <c r="AL33" s="28">
        <f t="shared" si="0"/>
        <v>3.4864495169423741</v>
      </c>
      <c r="AM33" s="23">
        <v>3.9565360160682972</v>
      </c>
      <c r="AN33" s="23">
        <v>3.7351366300943494</v>
      </c>
      <c r="AO33" s="23">
        <v>3.834908398308249</v>
      </c>
      <c r="AP33" s="23">
        <v>3.6914715597509105</v>
      </c>
    </row>
    <row r="34" spans="1:42">
      <c r="A34" s="19" t="s">
        <v>69</v>
      </c>
      <c r="B34" s="19">
        <v>127</v>
      </c>
      <c r="C34" s="20">
        <v>20</v>
      </c>
      <c r="D34" s="21">
        <f t="shared" si="1"/>
        <v>0.15748031496062992</v>
      </c>
      <c r="E34" s="19">
        <v>4607</v>
      </c>
      <c r="F34" s="20">
        <v>1954</v>
      </c>
      <c r="G34" s="19">
        <v>536</v>
      </c>
      <c r="H34" s="22">
        <f t="shared" si="7"/>
        <v>0.1163446928586933</v>
      </c>
      <c r="I34" s="22">
        <f t="shared" si="8"/>
        <v>0.2743091095189355</v>
      </c>
      <c r="J34" s="23">
        <v>3.3626168224299064</v>
      </c>
      <c r="K34" s="23">
        <v>3.5140712945590993</v>
      </c>
      <c r="L34" s="23">
        <v>3.2259887005649714</v>
      </c>
      <c r="M34" s="23">
        <v>3.4323308270676689</v>
      </c>
      <c r="N34" s="23">
        <v>3.1962264150943396</v>
      </c>
      <c r="O34" s="23">
        <v>3.3227016885553473</v>
      </c>
      <c r="P34" s="23">
        <v>3.1298449612403099</v>
      </c>
      <c r="Q34" s="23">
        <v>3.4705882352941178</v>
      </c>
      <c r="R34" s="23">
        <v>3.4048964218455744</v>
      </c>
      <c r="S34" s="23">
        <v>3.4800759013282736</v>
      </c>
      <c r="T34" s="23">
        <v>3.350806451612903</v>
      </c>
      <c r="U34" s="23">
        <v>3.3662551440329223</v>
      </c>
      <c r="V34" s="23">
        <v>3.4217557251908399</v>
      </c>
      <c r="W34" s="23">
        <v>3.1931166347992352</v>
      </c>
      <c r="X34" s="23">
        <v>3.5377358490566042</v>
      </c>
      <c r="Y34" s="23">
        <v>3.2048872180451129</v>
      </c>
      <c r="Z34" s="23">
        <v>3.2761904761904761</v>
      </c>
      <c r="AA34" s="23">
        <v>3.3639846743295019</v>
      </c>
      <c r="AB34" s="23">
        <v>3.3030303030303028</v>
      </c>
      <c r="AC34" s="23">
        <v>3.3352272727272725</v>
      </c>
      <c r="AD34" s="23">
        <v>3.479166666666667</v>
      </c>
      <c r="AE34" s="23">
        <v>3.3510236992219742</v>
      </c>
      <c r="AF34" s="35"/>
      <c r="AG34" s="25">
        <f t="shared" si="9"/>
        <v>0</v>
      </c>
      <c r="AH34" s="34">
        <v>13</v>
      </c>
      <c r="AI34" s="26">
        <f t="shared" si="10"/>
        <v>0.65</v>
      </c>
      <c r="AJ34" s="27">
        <v>7</v>
      </c>
      <c r="AK34" s="26">
        <f t="shared" si="11"/>
        <v>0.35</v>
      </c>
      <c r="AL34" s="28">
        <f t="shared" si="0"/>
        <v>3.3510236992219742</v>
      </c>
      <c r="AM34" s="23">
        <v>3.7994935915512014</v>
      </c>
      <c r="AN34" s="23">
        <v>3.6552079981292152</v>
      </c>
      <c r="AO34" s="23">
        <v>3.8296569398560454</v>
      </c>
      <c r="AP34" s="23">
        <v>3.75901094368183</v>
      </c>
    </row>
    <row r="35" spans="1:42">
      <c r="A35" s="19" t="s">
        <v>70</v>
      </c>
      <c r="B35" s="19">
        <v>127</v>
      </c>
      <c r="C35" s="20">
        <v>16</v>
      </c>
      <c r="D35" s="21">
        <f t="shared" si="1"/>
        <v>0.12598425196850394</v>
      </c>
      <c r="E35" s="19">
        <v>4068</v>
      </c>
      <c r="F35" s="20">
        <v>1404</v>
      </c>
      <c r="G35" s="19">
        <v>682</v>
      </c>
      <c r="H35" s="22">
        <f t="shared" si="7"/>
        <v>0.16764995083579154</v>
      </c>
      <c r="I35" s="22">
        <f t="shared" si="8"/>
        <v>0.48575498575498577</v>
      </c>
      <c r="J35" s="23">
        <v>3.1994134897360702</v>
      </c>
      <c r="K35" s="23">
        <v>3.3328402366863905</v>
      </c>
      <c r="L35" s="23">
        <v>3.0914454277286136</v>
      </c>
      <c r="M35" s="23">
        <v>3.2146050670640838</v>
      </c>
      <c r="N35" s="23">
        <v>3.0744047619047619</v>
      </c>
      <c r="O35" s="23">
        <v>3.1385991058122205</v>
      </c>
      <c r="P35" s="23">
        <v>2.8759455370650531</v>
      </c>
      <c r="Q35" s="23">
        <v>3.1358208955223876</v>
      </c>
      <c r="R35" s="23">
        <v>3.0830860534124627</v>
      </c>
      <c r="S35" s="23">
        <v>3.3080357142857144</v>
      </c>
      <c r="T35" s="23">
        <v>3.2508143322475567</v>
      </c>
      <c r="U35" s="23">
        <v>3.176079734219269</v>
      </c>
      <c r="V35" s="23">
        <v>3.0906344410876132</v>
      </c>
      <c r="W35" s="23">
        <v>3.1508553654743388</v>
      </c>
      <c r="X35" s="23">
        <v>3.1683899556868536</v>
      </c>
      <c r="Y35" s="23">
        <v>2.9274074074074075</v>
      </c>
      <c r="Z35" s="23">
        <v>3.1804281345565748</v>
      </c>
      <c r="AA35" s="23">
        <v>3.1723076923076921</v>
      </c>
      <c r="AB35" s="23">
        <v>3.0933734939759034</v>
      </c>
      <c r="AC35" s="23">
        <v>3.1596385542168672</v>
      </c>
      <c r="AD35" s="23">
        <v>3.2637037037037038</v>
      </c>
      <c r="AE35" s="23">
        <v>3.1470394811476927</v>
      </c>
      <c r="AF35" s="24">
        <v>1</v>
      </c>
      <c r="AG35" s="25">
        <f t="shared" si="9"/>
        <v>6.25E-2</v>
      </c>
      <c r="AH35" s="34">
        <v>11</v>
      </c>
      <c r="AI35" s="26">
        <f t="shared" si="10"/>
        <v>0.6875</v>
      </c>
      <c r="AJ35" s="27">
        <v>4</v>
      </c>
      <c r="AK35" s="26">
        <f t="shared" si="11"/>
        <v>0.25</v>
      </c>
      <c r="AL35" s="28">
        <f t="shared" si="0"/>
        <v>3.1470394811476927</v>
      </c>
      <c r="AM35" s="23">
        <v>3.9201431311390778</v>
      </c>
      <c r="AN35" s="23">
        <v>3.8142866748945226</v>
      </c>
      <c r="AO35" s="23">
        <v>3.8280560993782418</v>
      </c>
      <c r="AP35" s="23">
        <v>3.7635153643231436</v>
      </c>
    </row>
    <row r="36" spans="1:42">
      <c r="A36" s="19" t="s">
        <v>71</v>
      </c>
      <c r="B36" s="19">
        <v>131</v>
      </c>
      <c r="C36" s="20">
        <v>14</v>
      </c>
      <c r="D36" s="21">
        <f t="shared" si="1"/>
        <v>0.10687022900763359</v>
      </c>
      <c r="E36" s="19">
        <v>4130</v>
      </c>
      <c r="F36" s="20">
        <v>1134</v>
      </c>
      <c r="G36" s="19">
        <v>450</v>
      </c>
      <c r="H36" s="22">
        <f t="shared" si="7"/>
        <v>0.10895883777239709</v>
      </c>
      <c r="I36" s="22">
        <f t="shared" si="8"/>
        <v>0.3968253968253968</v>
      </c>
      <c r="J36" s="23">
        <v>2.9533333333333331</v>
      </c>
      <c r="K36" s="23">
        <v>3.2405345211581293</v>
      </c>
      <c r="L36" s="23">
        <v>2.9821029082774051</v>
      </c>
      <c r="M36" s="23">
        <v>2.9730337078651687</v>
      </c>
      <c r="N36" s="23">
        <v>2.8273542600896859</v>
      </c>
      <c r="O36" s="23">
        <v>2.9006772009029347</v>
      </c>
      <c r="P36" s="23">
        <v>2.5575620767494356</v>
      </c>
      <c r="Q36" s="23">
        <v>3.1033707865168543</v>
      </c>
      <c r="R36" s="23">
        <v>2.9220489977728286</v>
      </c>
      <c r="S36" s="23">
        <v>3.0943820224719101</v>
      </c>
      <c r="T36" s="23">
        <v>3.1742424242424239</v>
      </c>
      <c r="U36" s="23">
        <v>2.9511568123393315</v>
      </c>
      <c r="V36" s="23">
        <v>3.0182232346241458</v>
      </c>
      <c r="W36" s="23">
        <v>2.9544364508393284</v>
      </c>
      <c r="X36" s="23">
        <v>3.1514476614699332</v>
      </c>
      <c r="Y36" s="23">
        <v>2.8344519015659957</v>
      </c>
      <c r="Z36" s="23">
        <v>2.8610478359908882</v>
      </c>
      <c r="AA36" s="23">
        <v>2.9624413145539905</v>
      </c>
      <c r="AB36" s="23">
        <v>2.8325791855203621</v>
      </c>
      <c r="AC36" s="23">
        <v>2.8943820224719099</v>
      </c>
      <c r="AD36" s="23">
        <v>3.0311804008908689</v>
      </c>
      <c r="AE36" s="23">
        <v>2.962856621887946</v>
      </c>
      <c r="AF36" s="24">
        <v>2</v>
      </c>
      <c r="AG36" s="25">
        <f t="shared" si="9"/>
        <v>0.14285714285714285</v>
      </c>
      <c r="AH36" s="34">
        <v>8</v>
      </c>
      <c r="AI36" s="26">
        <f t="shared" si="10"/>
        <v>0.5714285714285714</v>
      </c>
      <c r="AJ36" s="27">
        <v>4</v>
      </c>
      <c r="AK36" s="26">
        <f t="shared" si="11"/>
        <v>0.2857142857142857</v>
      </c>
      <c r="AL36" s="28">
        <f t="shared" si="0"/>
        <v>2.962856621887946</v>
      </c>
      <c r="AM36" s="23">
        <v>3.7793710513722587</v>
      </c>
      <c r="AN36" s="23">
        <v>3.7380062089879886</v>
      </c>
      <c r="AO36" s="23">
        <v>3.7394699115881083</v>
      </c>
      <c r="AP36" s="23">
        <v>3.7681773257724114</v>
      </c>
    </row>
    <row r="37" spans="1:42">
      <c r="A37" s="19" t="s">
        <v>72</v>
      </c>
      <c r="B37" s="19">
        <v>140</v>
      </c>
      <c r="C37" s="20">
        <v>20</v>
      </c>
      <c r="D37" s="21">
        <f t="shared" si="1"/>
        <v>0.14285714285714285</v>
      </c>
      <c r="E37" s="19">
        <v>5298</v>
      </c>
      <c r="F37" s="20">
        <v>2166</v>
      </c>
      <c r="G37" s="19">
        <v>438</v>
      </c>
      <c r="H37" s="22">
        <f t="shared" si="7"/>
        <v>8.2672706681766711E-2</v>
      </c>
      <c r="I37" s="22">
        <f t="shared" si="8"/>
        <v>0.20221606648199447</v>
      </c>
      <c r="J37" s="23">
        <v>3.2059496567505716</v>
      </c>
      <c r="K37" s="23">
        <v>3.3958810068649887</v>
      </c>
      <c r="L37" s="23">
        <v>3.1200923787528865</v>
      </c>
      <c r="M37" s="23">
        <v>3.0620689655172413</v>
      </c>
      <c r="N37" s="23">
        <v>2.738425925925926</v>
      </c>
      <c r="O37" s="23">
        <v>2.9839080459770115</v>
      </c>
      <c r="P37" s="23">
        <v>2.8423529411764705</v>
      </c>
      <c r="Q37" s="23">
        <v>3.1147540983606561</v>
      </c>
      <c r="R37" s="23">
        <v>3.1134259259259256</v>
      </c>
      <c r="S37" s="23">
        <v>3.2712264150943398</v>
      </c>
      <c r="T37" s="23">
        <v>3.2583979328165373</v>
      </c>
      <c r="U37" s="23">
        <v>3.1719576719576716</v>
      </c>
      <c r="V37" s="23">
        <v>3.160287081339713</v>
      </c>
      <c r="W37" s="23">
        <v>3.1729323308270674</v>
      </c>
      <c r="X37" s="23">
        <v>3.2707838479809972</v>
      </c>
      <c r="Y37" s="23">
        <v>2.9447004608294929</v>
      </c>
      <c r="Z37" s="23">
        <v>3.18075117370892</v>
      </c>
      <c r="AA37" s="23">
        <v>3.1534772182254196</v>
      </c>
      <c r="AB37" s="23">
        <v>3.034965034965035</v>
      </c>
      <c r="AC37" s="23">
        <v>2.9883720930232558</v>
      </c>
      <c r="AD37" s="23">
        <v>3.1577726218097446</v>
      </c>
      <c r="AE37" s="23">
        <v>3.1115468013252316</v>
      </c>
      <c r="AF37" s="24">
        <v>3</v>
      </c>
      <c r="AG37" s="25">
        <f t="shared" si="9"/>
        <v>0.15</v>
      </c>
      <c r="AH37" s="34">
        <v>9</v>
      </c>
      <c r="AI37" s="26">
        <f t="shared" si="10"/>
        <v>0.45</v>
      </c>
      <c r="AJ37" s="27">
        <v>8</v>
      </c>
      <c r="AK37" s="26">
        <f t="shared" si="11"/>
        <v>0.4</v>
      </c>
      <c r="AL37" s="28">
        <f t="shared" si="0"/>
        <v>3.1115468013252316</v>
      </c>
      <c r="AM37" s="23">
        <v>3.7694152866738269</v>
      </c>
      <c r="AN37" s="23">
        <v>3.8069712259693849</v>
      </c>
      <c r="AO37" s="23">
        <v>3.7873399156527356</v>
      </c>
      <c r="AP37" s="23">
        <v>3.8882977545802162</v>
      </c>
    </row>
    <row r="38" spans="1:42">
      <c r="A38" s="19" t="s">
        <v>73</v>
      </c>
      <c r="B38" s="19">
        <v>22</v>
      </c>
      <c r="C38" s="20">
        <v>4</v>
      </c>
      <c r="D38" s="21">
        <f t="shared" si="1"/>
        <v>0.18181818181818182</v>
      </c>
      <c r="E38" s="19">
        <v>279</v>
      </c>
      <c r="F38" s="19">
        <v>44</v>
      </c>
      <c r="G38" s="19">
        <v>42</v>
      </c>
      <c r="H38" s="22">
        <f t="shared" si="7"/>
        <v>0.15053763440860216</v>
      </c>
      <c r="I38" s="22">
        <f t="shared" si="8"/>
        <v>0.95454545454545459</v>
      </c>
      <c r="J38" s="23">
        <v>3.1904761904761907</v>
      </c>
      <c r="K38" s="23">
        <v>3.1904761904761907</v>
      </c>
      <c r="L38" s="23">
        <v>3.2749999999999999</v>
      </c>
      <c r="M38" s="23">
        <v>3</v>
      </c>
      <c r="N38" s="23">
        <v>3.3809523809523814</v>
      </c>
      <c r="O38" s="23">
        <v>3.375</v>
      </c>
      <c r="P38" s="23">
        <v>3.0476190476190474</v>
      </c>
      <c r="Q38" s="23">
        <v>3.0714285714285712</v>
      </c>
      <c r="R38" s="23">
        <v>3.0952380952380949</v>
      </c>
      <c r="S38" s="23">
        <v>3.2380952380952381</v>
      </c>
      <c r="T38" s="23">
        <v>3.1081081081081079</v>
      </c>
      <c r="U38" s="23">
        <v>3.25</v>
      </c>
      <c r="V38" s="23">
        <v>3.3095238095238093</v>
      </c>
      <c r="W38" s="23">
        <v>3.3170731707317076</v>
      </c>
      <c r="X38" s="23">
        <v>3.3095238095238093</v>
      </c>
      <c r="Y38" s="23">
        <v>3.1190476190476186</v>
      </c>
      <c r="Z38" s="23">
        <v>2.9750000000000001</v>
      </c>
      <c r="AA38" s="23">
        <v>3.0526315789473681</v>
      </c>
      <c r="AB38" s="23">
        <v>2.9024390243902438</v>
      </c>
      <c r="AC38" s="23">
        <v>3</v>
      </c>
      <c r="AD38" s="23">
        <v>3.3095238095238093</v>
      </c>
      <c r="AE38" s="23">
        <v>3.1674836497182004</v>
      </c>
      <c r="AF38" s="24">
        <v>1</v>
      </c>
      <c r="AG38" s="25">
        <f t="shared" si="9"/>
        <v>0.25</v>
      </c>
      <c r="AH38" s="34">
        <v>2</v>
      </c>
      <c r="AI38" s="26">
        <f t="shared" si="10"/>
        <v>0.5</v>
      </c>
      <c r="AJ38" s="27">
        <v>1</v>
      </c>
      <c r="AK38" s="26">
        <f t="shared" si="11"/>
        <v>0.25</v>
      </c>
      <c r="AL38" s="28">
        <f t="shared" si="0"/>
        <v>3.1674836497182004</v>
      </c>
      <c r="AM38" s="31"/>
      <c r="AN38" s="31"/>
      <c r="AO38" s="31"/>
      <c r="AP38" s="31"/>
    </row>
    <row r="39" spans="1:42">
      <c r="A39" s="36" t="s">
        <v>74</v>
      </c>
      <c r="B39" s="30">
        <f>SUM(B2:B38)</f>
        <v>3959</v>
      </c>
      <c r="C39" s="29">
        <f>SUM(C2:C38)</f>
        <v>911</v>
      </c>
      <c r="D39" s="21">
        <f t="shared" si="1"/>
        <v>0.23010861328618337</v>
      </c>
      <c r="E39" s="29">
        <f>SUM(E2:E38)</f>
        <v>175355</v>
      </c>
      <c r="F39" s="29">
        <f>SUM(F2:F38)</f>
        <v>52510</v>
      </c>
      <c r="G39" s="30">
        <f>SUM(G2:G38)</f>
        <v>14652</v>
      </c>
      <c r="H39" s="37">
        <f t="shared" si="7"/>
        <v>8.3556214536226511E-2</v>
      </c>
      <c r="I39" s="22">
        <f t="shared" si="8"/>
        <v>0.27903256522567133</v>
      </c>
      <c r="J39" s="28">
        <v>3.2702070578523763</v>
      </c>
      <c r="K39" s="28">
        <v>3.4027077433169852</v>
      </c>
      <c r="L39" s="28">
        <v>3.1993069993069989</v>
      </c>
      <c r="M39" s="28">
        <v>3.20476488157255</v>
      </c>
      <c r="N39" s="28">
        <v>3.0553443177017323</v>
      </c>
      <c r="O39" s="28">
        <v>3.0993198223209326</v>
      </c>
      <c r="P39" s="28">
        <v>2.8599943374858436</v>
      </c>
      <c r="Q39" s="28">
        <v>3.2678571428571432</v>
      </c>
      <c r="R39" s="28">
        <v>3.2365070578466648</v>
      </c>
      <c r="S39" s="28">
        <v>3.3882681564245809</v>
      </c>
      <c r="T39" s="28">
        <v>3.241259282178218</v>
      </c>
      <c r="U39" s="28">
        <v>3.220940271564241</v>
      </c>
      <c r="V39" s="28">
        <v>3.2030817297450831</v>
      </c>
      <c r="W39" s="28">
        <v>3.1786489223202663</v>
      </c>
      <c r="X39" s="28">
        <v>3.2544374563242489</v>
      </c>
      <c r="Y39" s="28">
        <v>3.0364392102528575</v>
      </c>
      <c r="Z39" s="28">
        <v>3.1801975945017178</v>
      </c>
      <c r="AA39" s="28">
        <v>3.2305136169905371</v>
      </c>
      <c r="AB39" s="28">
        <v>3.1535211267605634</v>
      </c>
      <c r="AC39" s="28">
        <v>3.230547144567284</v>
      </c>
      <c r="AD39" s="28">
        <v>3.3120348265693025</v>
      </c>
      <c r="AE39" s="28">
        <v>3.2012332713552443</v>
      </c>
      <c r="AF39" s="35">
        <f>SUM(AF2:AF38)</f>
        <v>101</v>
      </c>
      <c r="AG39" s="25">
        <f t="shared" si="9"/>
        <v>0.11086717892425905</v>
      </c>
      <c r="AH39" s="35">
        <f>SUM(AH2:AH38)</f>
        <v>440</v>
      </c>
      <c r="AI39" s="26">
        <f t="shared" si="10"/>
        <v>0.48298572996706918</v>
      </c>
      <c r="AJ39" s="35">
        <f>SUM(AJ2:AJ38)</f>
        <v>370</v>
      </c>
      <c r="AK39" s="26">
        <f t="shared" si="11"/>
        <v>0.40614709110867181</v>
      </c>
      <c r="AL39" s="28">
        <f t="shared" si="0"/>
        <v>3.2012332713552443</v>
      </c>
      <c r="AM39" s="28">
        <v>3.7274303105657256</v>
      </c>
      <c r="AN39" s="31">
        <v>3.6522118612126699</v>
      </c>
      <c r="AO39" s="31">
        <v>3.6512881198357801</v>
      </c>
      <c r="AP39" s="31">
        <v>3.60700450593197</v>
      </c>
    </row>
    <row r="40" spans="1:42">
      <c r="D40" s="13"/>
      <c r="E40" s="9"/>
      <c r="F40" s="9"/>
    </row>
    <row r="41" spans="1:42">
      <c r="AE41" s="7"/>
      <c r="AM41" s="7"/>
      <c r="AN41" s="7"/>
      <c r="AO41" s="7"/>
      <c r="AP41" s="7"/>
    </row>
    <row r="42" spans="1:42">
      <c r="AE42" s="7"/>
      <c r="AM42" s="7"/>
      <c r="AN42" s="7"/>
      <c r="AO42" s="7"/>
      <c r="AP42" s="7"/>
    </row>
    <row r="43" spans="1:42">
      <c r="AE43" s="7"/>
      <c r="AM43" s="7"/>
      <c r="AN43" s="7"/>
      <c r="AO43" s="7"/>
      <c r="AP43" s="7"/>
    </row>
    <row r="44" spans="1:42">
      <c r="AE44" s="7"/>
      <c r="AM44" s="7"/>
      <c r="AN44" s="7"/>
      <c r="AO44" s="7"/>
      <c r="AP44" s="7"/>
    </row>
    <row r="45" spans="1:42">
      <c r="AE45" s="7"/>
      <c r="AM45" s="7"/>
      <c r="AN45" s="7"/>
      <c r="AO45" s="7"/>
      <c r="AP45" s="7"/>
    </row>
    <row r="46" spans="1:42">
      <c r="AE46" s="7"/>
      <c r="AM46" s="7"/>
      <c r="AN46" s="7"/>
      <c r="AO46" s="7"/>
      <c r="AP46" s="7"/>
    </row>
    <row r="47" spans="1:42">
      <c r="AE47" s="7"/>
      <c r="AM47" s="7"/>
      <c r="AN47" s="7"/>
      <c r="AO47" s="7"/>
      <c r="AP47" s="7"/>
    </row>
    <row r="48" spans="1:42">
      <c r="AE48" s="7"/>
      <c r="AM48" s="7"/>
      <c r="AN48" s="7"/>
      <c r="AO48" s="7"/>
      <c r="AP48" s="7"/>
    </row>
    <row r="49" spans="31:42">
      <c r="AE49" s="7"/>
      <c r="AM49" s="7"/>
      <c r="AN49" s="7"/>
      <c r="AO49" s="7"/>
      <c r="AP49" s="7"/>
    </row>
  </sheetData>
  <phoneticPr fontId="6" type="noConversion"/>
  <pageMargins left="0.74803149606299213" right="0.74803149606299213" top="1.1100000000000001" bottom="0.82" header="0" footer="0"/>
  <pageSetup paperSize="9" orientation="landscape" r:id="rId1"/>
  <headerFooter alignWithMargins="0">
    <oddHeader>&amp;LCURSO 2007-2008&amp;C
TABLA DATOS RESULTADOS
ENCUESTAS DE OPINIÓN ESTUDIANTES 
SOBRE CALIDAD DOCENTE&amp;R&amp;8&amp;K009999VICERRECTORADO DE CALIDAD E INNOVACIÓN EDUCATIVA
ÁREA DE CALIDAD</oddHeader>
  </headerFooter>
  <colBreaks count="2" manualBreakCount="2">
    <brk id="9" max="1048575" man="1"/>
    <brk id="31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G35" sqref="G35"/>
    </sheetView>
  </sheetViews>
  <sheetFormatPr baseColWidth="10" defaultRowHeight="12.75"/>
  <sheetData>
    <row r="1" spans="1:8">
      <c r="A1" s="1" t="s">
        <v>75</v>
      </c>
      <c r="B1" s="62" t="s">
        <v>36</v>
      </c>
      <c r="C1" s="62"/>
      <c r="D1" s="62" t="s">
        <v>35</v>
      </c>
      <c r="E1" s="62"/>
      <c r="F1" s="63" t="s">
        <v>34</v>
      </c>
      <c r="G1" s="63"/>
      <c r="H1" s="1" t="s">
        <v>76</v>
      </c>
    </row>
    <row r="2" spans="1:8">
      <c r="A2" s="2" t="s">
        <v>77</v>
      </c>
      <c r="B2" s="3">
        <v>370</v>
      </c>
      <c r="C2" s="4">
        <f>B2/H2</f>
        <v>0.40614709110867181</v>
      </c>
      <c r="D2" s="3">
        <v>440</v>
      </c>
      <c r="E2" s="4">
        <f>D2/H2</f>
        <v>0.48298572996706918</v>
      </c>
      <c r="F2" s="3">
        <v>101</v>
      </c>
      <c r="G2" s="4">
        <f>F2/H2</f>
        <v>0.11086717892425905</v>
      </c>
      <c r="H2" s="1">
        <f>B2+D2+F2</f>
        <v>911</v>
      </c>
    </row>
    <row r="3" spans="1:8">
      <c r="A3" s="2" t="s">
        <v>78</v>
      </c>
      <c r="B3" s="3">
        <v>1541</v>
      </c>
      <c r="C3" s="4">
        <f>B3/H3</f>
        <v>0.70365296803652966</v>
      </c>
      <c r="D3" s="3">
        <v>585</v>
      </c>
      <c r="E3" s="4">
        <f>D3/H3</f>
        <v>0.26712328767123289</v>
      </c>
      <c r="F3" s="3">
        <v>64</v>
      </c>
      <c r="G3" s="4">
        <f>F3/H3</f>
        <v>2.9223744292237442E-2</v>
      </c>
      <c r="H3" s="1">
        <f>B3+D3+F3</f>
        <v>2190</v>
      </c>
    </row>
    <row r="4" spans="1:8">
      <c r="A4" s="2" t="s">
        <v>79</v>
      </c>
      <c r="B4" s="3">
        <v>1508</v>
      </c>
      <c r="C4" s="4">
        <f>B4/H4</f>
        <v>0.68545454545454543</v>
      </c>
      <c r="D4" s="3">
        <v>599</v>
      </c>
      <c r="E4" s="4">
        <f>D4/H4</f>
        <v>0.27227272727272728</v>
      </c>
      <c r="F4" s="3">
        <v>93</v>
      </c>
      <c r="G4" s="4">
        <f>F4/H4</f>
        <v>4.2272727272727274E-2</v>
      </c>
      <c r="H4" s="1">
        <f>B4+D4+F4</f>
        <v>2200</v>
      </c>
    </row>
    <row r="5" spans="1:8">
      <c r="A5" s="2" t="s">
        <v>80</v>
      </c>
      <c r="B5" s="3">
        <v>1512</v>
      </c>
      <c r="C5" s="4">
        <f>B5/H5</f>
        <v>0.67259786476868333</v>
      </c>
      <c r="D5" s="3">
        <v>644</v>
      </c>
      <c r="E5" s="4">
        <f>D5/H5</f>
        <v>0.28647686832740216</v>
      </c>
      <c r="F5" s="3">
        <v>92</v>
      </c>
      <c r="G5" s="4">
        <f>F5/H5</f>
        <v>4.0925266903914591E-2</v>
      </c>
      <c r="H5" s="1">
        <f>B5+D5+F5</f>
        <v>2248</v>
      </c>
    </row>
    <row r="6" spans="1:8">
      <c r="A6" s="2" t="s">
        <v>81</v>
      </c>
      <c r="B6" s="3">
        <v>1438</v>
      </c>
      <c r="C6" s="4">
        <f>B6/H6</f>
        <v>0.64196428571428577</v>
      </c>
      <c r="D6" s="3">
        <v>728</v>
      </c>
      <c r="E6" s="4">
        <f>D6/H6</f>
        <v>0.32500000000000001</v>
      </c>
      <c r="F6" s="3">
        <v>74</v>
      </c>
      <c r="G6" s="4">
        <f>F6/H6</f>
        <v>3.3035714285714286E-2</v>
      </c>
      <c r="H6" s="1">
        <f>B6+D6+F6</f>
        <v>2240</v>
      </c>
    </row>
  </sheetData>
  <mergeCells count="3">
    <mergeCell ref="B1:C1"/>
    <mergeCell ref="D1:E1"/>
    <mergeCell ref="F1:G1"/>
  </mergeCells>
  <phoneticPr fontId="6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Versi_x00f3_n_x0020_SIGC xmlns="064799f5-a73b-4ff1-8fe6-6344afeef39e">V01</Versi_x00f3_n_x0020_SIGC>
    <Fecha xmlns="064799f5-a73b-4ff1-8fe6-6344afeef39e" xsi:nil="true"/>
    <Descripci_x00f3_n xmlns="9e25231a-f3f5-49be-87f6-e32b8ba66f8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2E7077-3C6E-43ED-A1CD-B097BAB1B8F8}"/>
</file>

<file path=customXml/itemProps2.xml><?xml version="1.0" encoding="utf-8"?>
<ds:datastoreItem xmlns:ds="http://schemas.openxmlformats.org/officeDocument/2006/customXml" ds:itemID="{8B173D9F-321A-4C5D-BA88-0284B12863BC}"/>
</file>

<file path=customXml/itemProps3.xml><?xml version="1.0" encoding="utf-8"?>
<ds:datastoreItem xmlns:ds="http://schemas.openxmlformats.org/officeDocument/2006/customXml" ds:itemID="{A84C4CCC-AA52-4346-864C-9A82E231D0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Portada</vt:lpstr>
      <vt:lpstr>Preguntas</vt:lpstr>
      <vt:lpstr>Valoración General</vt:lpstr>
      <vt:lpstr>Comparativa Cursos</vt:lpstr>
      <vt:lpstr>'Valoración General'!Print_Area</vt:lpstr>
      <vt:lpstr>'Valoración General'!Print_Titles</vt:lpstr>
    </vt:vector>
  </TitlesOfParts>
  <Company>Universidad de Cantabria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cobob</dc:creator>
  <cp:lastModifiedBy>gilp</cp:lastModifiedBy>
  <cp:lastPrinted>2010-02-25T10:08:52Z</cp:lastPrinted>
  <dcterms:created xsi:type="dcterms:W3CDTF">2010-02-25T09:36:40Z</dcterms:created>
  <dcterms:modified xsi:type="dcterms:W3CDTF">2013-07-01T09:03:03Z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