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3-EVALUACION ACTIVIDAD DOCENTE\INFORMES AREA DE CALIDAD\Informe Area de Calidad 2014-2015\Grado\"/>
    </mc:Choice>
  </mc:AlternateContent>
  <bookViews>
    <workbookView xWindow="120" yWindow="525" windowWidth="18795" windowHeight="11340"/>
  </bookViews>
  <sheets>
    <sheet name="Portada" sheetId="7" r:id="rId1"/>
    <sheet name="Preguntas" sheetId="5" r:id="rId2"/>
    <sheet name="Valoración general" sheetId="1" r:id="rId3"/>
  </sheets>
  <definedNames>
    <definedName name="_xlnm.Print_Titles" localSheetId="2">'Valoración general'!$A:$A</definedName>
  </definedNames>
  <calcPr calcId="152511"/>
</workbook>
</file>

<file path=xl/calcChain.xml><?xml version="1.0" encoding="utf-8"?>
<calcChain xmlns="http://schemas.openxmlformats.org/spreadsheetml/2006/main">
  <c r="BB37" i="1" l="1"/>
  <c r="AZ37" i="1"/>
  <c r="AX37" i="1"/>
  <c r="F37" i="1"/>
  <c r="G37" i="1"/>
  <c r="E37" i="1"/>
  <c r="C37" i="1"/>
  <c r="B37" i="1"/>
  <c r="AZ39" i="1" l="1"/>
  <c r="BB39" i="1"/>
  <c r="AX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J39" i="1"/>
  <c r="C39" i="1"/>
  <c r="E39" i="1"/>
  <c r="F39" i="1"/>
  <c r="G39" i="1"/>
  <c r="B39" i="1"/>
  <c r="D39" i="1" l="1"/>
  <c r="I39" i="1"/>
  <c r="AY39" i="1"/>
  <c r="BC39" i="1"/>
  <c r="BA39" i="1"/>
  <c r="H39" i="1"/>
  <c r="BB40" i="1"/>
  <c r="BB38" i="1"/>
  <c r="BB36" i="1"/>
  <c r="AZ40" i="1"/>
  <c r="AZ38" i="1"/>
  <c r="AZ36" i="1"/>
  <c r="AX40" i="1"/>
  <c r="AX38" i="1"/>
  <c r="AX36" i="1"/>
  <c r="G36" i="1"/>
  <c r="C40" i="1"/>
  <c r="E40" i="1"/>
  <c r="F40" i="1"/>
  <c r="G40" i="1"/>
  <c r="B40" i="1"/>
  <c r="C38" i="1"/>
  <c r="E38" i="1"/>
  <c r="F38" i="1"/>
  <c r="G38" i="1"/>
  <c r="B38" i="1"/>
  <c r="C36" i="1"/>
  <c r="E36" i="1"/>
  <c r="F36" i="1"/>
  <c r="B36" i="1"/>
  <c r="H40" i="1" l="1"/>
  <c r="I36" i="1"/>
  <c r="H37" i="1"/>
  <c r="D40" i="1"/>
  <c r="D37" i="1"/>
  <c r="D36" i="1"/>
  <c r="D38" i="1"/>
  <c r="I37" i="1"/>
  <c r="H38" i="1"/>
  <c r="I40" i="1"/>
  <c r="H36" i="1"/>
  <c r="I38" i="1"/>
  <c r="BB42" i="1"/>
  <c r="AZ42" i="1"/>
  <c r="AX4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C42" i="1"/>
  <c r="E42" i="1"/>
  <c r="F42" i="1"/>
  <c r="G42" i="1"/>
  <c r="B4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I42" i="1" l="1"/>
  <c r="D42" i="1"/>
  <c r="H42" i="1"/>
  <c r="BC36" i="1" l="1"/>
  <c r="BC37" i="1"/>
  <c r="BC38" i="1"/>
  <c r="BC40" i="1"/>
  <c r="BA36" i="1"/>
  <c r="BA37" i="1"/>
  <c r="BA38" i="1"/>
  <c r="BA40" i="1"/>
  <c r="AY36" i="1"/>
  <c r="AY37" i="1"/>
  <c r="AY38" i="1"/>
  <c r="AY40" i="1"/>
  <c r="AY42" i="1" l="1"/>
  <c r="BA42" i="1" l="1"/>
  <c r="BC42" i="1"/>
</calcChain>
</file>

<file path=xl/sharedStrings.xml><?xml version="1.0" encoding="utf-8"?>
<sst xmlns="http://schemas.openxmlformats.org/spreadsheetml/2006/main" count="128" uniqueCount="125">
  <si>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</si>
  <si>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</si>
  <si>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</si>
  <si>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</si>
  <si>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</si>
  <si>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</si>
  <si>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No se han producido solapamientos con los contenidos de otras asignaturas ni repeticiones innecesarias.</t>
  </si>
  <si>
    <t>Las actividades presenciales llevadas a cabo en la asignatura (o parte de la asignatura) se complementan y están bien coordinadas.</t>
  </si>
  <si>
    <t>El número de horas que dedicas a las actividades no presenciales (trabajo autónomo o en grupo) se ajusta a las previstas.</t>
  </si>
  <si>
    <t>El sistema de evaluación es el previsto en la guía docente.</t>
  </si>
  <si>
    <t>La asistencia a clases, prácticas, tutorías, seminarios, etc., resulta útil para seguir la asignatura (o parte de la asignatura).</t>
  </si>
  <si>
    <t>En conjunto, el esfuerzo que se exige para aprobar se ajusta al número de créditos de la asignatura.</t>
  </si>
  <si>
    <t>Tengo claro lo que me van a exigir para superar esta asignatura (o parte de la asignatura).</t>
  </si>
  <si>
    <t>La información que proporciona el profesor/a sobre la asignatura (o parte de la asignatura) es clara y útil.</t>
  </si>
  <si>
    <t>El planteamiento que el profesor/a hace de la asignatura (o parte de la asignatura) encaja en el curso en el que se imparte.</t>
  </si>
  <si>
    <t>El profesor/a se preocupa por las carencias formativas que puedan presentar los estudiantes.</t>
  </si>
  <si>
    <t>El profesor/a imparte el programa presentado en la guía docente.</t>
  </si>
  <si>
    <t>El profesor/a explica con claridad, resaltando los contenidos importantes, y complementa las explicaciones con ejemplos o ejercicios que facilitan la comprensión de la asignatura.</t>
  </si>
  <si>
    <t>El profesor/a resuelve las dudas planteadas en clase.</t>
  </si>
  <si>
    <t>El profesor/a utiliza recursos didácticos apropiados a la asignatura.</t>
  </si>
  <si>
    <t>Me ha resultado fácil acceder al profesor/a (tutorías, email, etc.) cuando lo he necesitado.</t>
  </si>
  <si>
    <t>El profesor/a ha facilitado mi aprendizaje y considero que he mejorado respecto a mi nivel de partida.</t>
  </si>
  <si>
    <t xml:space="preserve">En general, considero que este profesor/a es un buen docente. </t>
  </si>
  <si>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</si>
  <si>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</si>
  <si>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</si>
  <si>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</si>
  <si>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</si>
  <si>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</si>
  <si>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</si>
  <si>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</si>
  <si>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</si>
  <si>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</si>
  <si>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</si>
  <si>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</si>
  <si>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</si>
  <si>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</si>
  <si>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</si>
  <si>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</si>
  <si>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</si>
  <si>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</si>
  <si>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</si>
  <si>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</si>
  <si>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</si>
  <si>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</si>
  <si>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</si>
  <si>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</si>
  <si>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</si>
  <si>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</si>
  <si>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</si>
  <si>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</si>
  <si>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</si>
  <si>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</si>
  <si>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</si>
  <si>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</si>
  <si>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</si>
  <si>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</si>
  <si>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</si>
  <si>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Planificación</t>
  </si>
  <si>
    <t>Desarrollo</t>
  </si>
  <si>
    <t>Resultados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</si>
  <si>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</si>
  <si>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</si>
  <si>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</si>
  <si>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</si>
  <si>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</si>
  <si>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</si>
  <si>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</si>
  <si>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</si>
  <si>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</si>
  <si>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</si>
  <si>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</si>
  <si>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</si>
  <si>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</si>
  <si>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</si>
  <si>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</si>
  <si>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</si>
  <si>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</si>
  <si>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</si>
  <si>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</si>
  <si>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</si>
  <si>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</si>
  <si>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</si>
  <si>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Media Global     2009-2010</t>
  </si>
  <si>
    <t>Media Global     2010-2011</t>
  </si>
  <si>
    <t>MEDIA UC</t>
  </si>
  <si>
    <t>GRADO EN FISIOTERAPIA</t>
  </si>
  <si>
    <t>Unidades con media X</t>
  </si>
  <si>
    <t>Media Global
2011-2012</t>
  </si>
  <si>
    <t>Media Global
2012-2013</t>
  </si>
  <si>
    <t>GRADO EN LOGOPEDIA</t>
  </si>
  <si>
    <t>PROGRAMA CORNELL</t>
  </si>
  <si>
    <t>Media Global
2013-2014</t>
  </si>
  <si>
    <t>GRADO EN ESTUDIOS HISPANICOS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</si>
  <si>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</si>
  <si>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</si>
  <si>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</si>
  <si>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</si>
  <si>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</si>
  <si>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</si>
  <si>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VICERRECTORADO DE ORDENACIÓN ACADÉMICA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</si>
  <si>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</si>
  <si>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</si>
  <si>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</si>
  <si>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</si>
  <si>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Media Global
2014-2015</t>
  </si>
  <si>
    <t>CURSO 2014-2015</t>
  </si>
  <si>
    <t>Desv
ITEM 1</t>
  </si>
  <si>
    <t>Desv
ITEM 2</t>
  </si>
  <si>
    <t>Desv
ITEM 3</t>
  </si>
  <si>
    <t>Desv
ITEM 4</t>
  </si>
  <si>
    <t>Desv
ITEM 5</t>
  </si>
  <si>
    <t>Desv
ITEM 6</t>
  </si>
  <si>
    <t>Desv
ITEM 7</t>
  </si>
  <si>
    <t>Desv
ITEM 8</t>
  </si>
  <si>
    <t>Desv
ITEM 9</t>
  </si>
  <si>
    <t>Desv
ITEM 10</t>
  </si>
  <si>
    <t>Desv
ITEM 11</t>
  </si>
  <si>
    <t>Desv
ITEM 12</t>
  </si>
  <si>
    <t>Desv
ITEM 13</t>
  </si>
  <si>
    <t>Desv
ITEM 14</t>
  </si>
  <si>
    <t>Desv
ITEM 15</t>
  </si>
  <si>
    <t>Desv
ITEM 16</t>
  </si>
  <si>
    <t>Desv
ITEM 17</t>
  </si>
  <si>
    <t>GRADOS MAGISTERIO EN ED. INFANTIL Y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</si>
</sst>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16" fillId="0" borderId="0"/>
    <xf numFmtId="0" fontId="6" fillId="0" borderId="0"/>
    <xf numFmtId="0" fontId="6" fillId="0" borderId="0"/>
    <xf numFmtId="0" fontId="1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9" fontId="11" fillId="0" borderId="0" xfId="6" applyNumberFormat="1" applyFont="1" applyAlignment="1">
      <alignment horizontal="center" vertical="center"/>
    </xf>
    <xf numFmtId="10" fontId="11" fillId="0" borderId="0" xfId="6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0" fontId="14" fillId="0" borderId="0" xfId="6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10" fontId="11" fillId="0" borderId="0" xfId="6" applyNumberFormat="1" applyFont="1" applyAlignment="1" applyProtection="1">
      <alignment horizontal="center" vertical="center"/>
      <protection locked="0"/>
    </xf>
    <xf numFmtId="10" fontId="14" fillId="0" borderId="0" xfId="6" applyNumberFormat="1" applyFont="1" applyAlignment="1" applyProtection="1">
      <alignment horizontal="center" vertical="center"/>
      <protection locked="0"/>
    </xf>
    <xf numFmtId="0" fontId="15" fillId="0" borderId="1" xfId="3" applyFont="1" applyFill="1" applyBorder="1" applyAlignment="1">
      <alignment horizontal="center" vertical="center" wrapText="1"/>
    </xf>
    <xf numFmtId="9" fontId="14" fillId="0" borderId="0" xfId="6" applyNumberFormat="1" applyFont="1" applyAlignment="1">
      <alignment horizontal="center" vertical="center"/>
    </xf>
    <xf numFmtId="2" fontId="15" fillId="0" borderId="1" xfId="3" applyNumberFormat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2" fontId="13" fillId="0" borderId="1" xfId="5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" fontId="12" fillId="0" borderId="1" xfId="9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wrapText="1"/>
    </xf>
    <xf numFmtId="0" fontId="12" fillId="0" borderId="0" xfId="9" applyFont="1" applyFill="1" applyBorder="1" applyAlignment="1">
      <alignment horizontal="center" vertical="center" wrapText="1"/>
    </xf>
    <xf numFmtId="2" fontId="12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10" borderId="4" xfId="5" applyFont="1" applyFill="1" applyBorder="1" applyAlignment="1">
      <alignment vertical="center" wrapText="1"/>
    </xf>
    <xf numFmtId="0" fontId="13" fillId="11" borderId="4" xfId="5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8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0" fontId="14" fillId="4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6" fillId="0" borderId="0" xfId="11" applyFont="1"/>
    <xf numFmtId="0" fontId="14" fillId="5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9" fontId="14" fillId="0" borderId="0" xfId="6" applyFont="1" applyAlignment="1">
      <alignment horizontal="center" vertical="center"/>
    </xf>
    <xf numFmtId="165" fontId="14" fillId="0" borderId="0" xfId="6" applyNumberFormat="1" applyFont="1" applyAlignment="1">
      <alignment horizontal="center" vertical="center"/>
    </xf>
    <xf numFmtId="10" fontId="15" fillId="0" borderId="0" xfId="6" applyNumberFormat="1" applyFont="1" applyFill="1" applyBorder="1" applyAlignment="1">
      <alignment horizontal="center" vertical="center" wrapText="1"/>
    </xf>
    <xf numFmtId="2" fontId="13" fillId="0" borderId="1" xfId="9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vertical="center"/>
    </xf>
    <xf numFmtId="0" fontId="20" fillId="0" borderId="0" xfId="11" applyFont="1" applyAlignment="1">
      <alignment horizontal="center"/>
    </xf>
    <xf numFmtId="0" fontId="18" fillId="0" borderId="0" xfId="11" applyFont="1" applyAlignment="1">
      <alignment horizontal="center"/>
    </xf>
    <xf numFmtId="0" fontId="19" fillId="0" borderId="0" xfId="11" applyFont="1" applyAlignment="1">
      <alignment horizontal="center" vertical="distributed"/>
    </xf>
    <xf numFmtId="0" fontId="20" fillId="0" borderId="0" xfId="1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14" fillId="9" borderId="8" xfId="0" applyNumberFormat="1" applyFont="1" applyFill="1" applyBorder="1" applyAlignment="1">
      <alignment horizontal="center" vertical="center" wrapText="1"/>
    </xf>
    <xf numFmtId="0" fontId="14" fillId="9" borderId="9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3" xfId="2"/>
    <cellStyle name="Normal 3 2" xfId="11"/>
    <cellStyle name="Normal 4" xfId="8"/>
    <cellStyle name="Normal 5" xfId="10"/>
    <cellStyle name="Normal 6" xfId="12"/>
    <cellStyle name="Normal 7" xfId="13"/>
    <cellStyle name="Normal_Hoja1" xfId="3"/>
    <cellStyle name="Normal_Hoja1 2" xfId="9"/>
    <cellStyle name="Normal_Hoja1_1" xfId="4"/>
    <cellStyle name="Normal_Hoja1_Valoración general" xfId="5"/>
    <cellStyle name="Porcentaje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0" sqref="B10:J12"/>
    </sheetView>
  </sheetViews>
  <sheetFormatPr baseColWidth="10" defaultRowHeight="12.75" x14ac:dyDescent="0.2"/>
  <sheetData>
    <row r="1" spans="1:10" ht="1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" x14ac:dyDescent="0.25">
      <c r="A2" s="48"/>
      <c r="B2" s="48"/>
      <c r="C2" s="60" t="s">
        <v>100</v>
      </c>
      <c r="D2" s="60"/>
      <c r="E2" s="60"/>
      <c r="F2" s="60"/>
      <c r="G2" s="60"/>
      <c r="H2" s="60"/>
      <c r="I2" s="60"/>
      <c r="J2" s="48"/>
    </row>
    <row r="3" spans="1:10" ht="15" x14ac:dyDescent="0.25">
      <c r="A3" s="48"/>
      <c r="B3" s="48"/>
      <c r="C3" s="60" t="s">
        <v>101</v>
      </c>
      <c r="D3" s="60"/>
      <c r="E3" s="60"/>
      <c r="F3" s="60"/>
      <c r="G3" s="60"/>
      <c r="H3" s="60"/>
      <c r="I3" s="60"/>
      <c r="J3" s="48"/>
    </row>
    <row r="4" spans="1:10" ht="1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 x14ac:dyDescent="0.25">
      <c r="A10" s="48"/>
      <c r="B10" s="61" t="s">
        <v>102</v>
      </c>
      <c r="C10" s="61"/>
      <c r="D10" s="61"/>
      <c r="E10" s="61"/>
      <c r="F10" s="61"/>
      <c r="G10" s="61"/>
      <c r="H10" s="61"/>
      <c r="I10" s="61"/>
      <c r="J10" s="61"/>
    </row>
    <row r="11" spans="1:10" ht="15" x14ac:dyDescent="0.25">
      <c r="A11" s="48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5" x14ac:dyDescent="0.25">
      <c r="A12" s="48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5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 x14ac:dyDescent="0.25">
      <c r="A14" s="48"/>
      <c r="B14" s="59" t="s">
        <v>103</v>
      </c>
      <c r="C14" s="59"/>
      <c r="D14" s="59"/>
      <c r="E14" s="59"/>
      <c r="F14" s="59"/>
      <c r="G14" s="59"/>
      <c r="H14" s="59"/>
      <c r="I14" s="59"/>
      <c r="J14" s="59"/>
    </row>
    <row r="15" spans="1:10" ht="15.75" x14ac:dyDescent="0.25">
      <c r="A15" s="48"/>
      <c r="B15" s="62" t="s">
        <v>104</v>
      </c>
      <c r="C15" s="62"/>
      <c r="D15" s="62"/>
      <c r="E15" s="62"/>
      <c r="F15" s="62"/>
      <c r="G15" s="62"/>
      <c r="H15" s="62"/>
      <c r="I15" s="62"/>
      <c r="J15" s="62"/>
    </row>
    <row r="16" spans="1:10" ht="15.75" x14ac:dyDescent="0.25">
      <c r="A16" s="48"/>
      <c r="B16" s="59" t="s">
        <v>106</v>
      </c>
      <c r="C16" s="59"/>
      <c r="D16" s="59"/>
      <c r="E16" s="59"/>
      <c r="F16" s="59"/>
      <c r="G16" s="59"/>
      <c r="H16" s="59"/>
      <c r="I16" s="59"/>
      <c r="J16" s="59"/>
    </row>
    <row r="17" spans="1:10" ht="15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7" sqref="C17:I17"/>
    </sheetView>
  </sheetViews>
  <sheetFormatPr baseColWidth="10" defaultRowHeight="12.75" x14ac:dyDescent="0.2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 x14ac:dyDescent="0.2">
      <c r="A1" s="1"/>
      <c r="B1" s="1"/>
      <c r="C1" s="63" t="s">
        <v>57</v>
      </c>
      <c r="D1" s="63"/>
      <c r="E1" s="63"/>
      <c r="F1" s="63"/>
      <c r="G1" s="63"/>
      <c r="H1" s="63"/>
      <c r="I1" s="63"/>
    </row>
    <row r="2" spans="1:9" ht="25.5" customHeight="1" x14ac:dyDescent="0.2">
      <c r="A2" s="67" t="s">
        <v>58</v>
      </c>
      <c r="B2" s="7">
        <v>1</v>
      </c>
      <c r="C2" s="64" t="s">
        <v>13</v>
      </c>
      <c r="D2" s="65"/>
      <c r="E2" s="65"/>
      <c r="F2" s="65"/>
      <c r="G2" s="65"/>
      <c r="H2" s="65"/>
      <c r="I2" s="66"/>
    </row>
    <row r="3" spans="1:9" ht="25.5" customHeight="1" x14ac:dyDescent="0.2">
      <c r="A3" s="67"/>
      <c r="B3" s="7">
        <v>2</v>
      </c>
      <c r="C3" s="64" t="s">
        <v>6</v>
      </c>
      <c r="D3" s="65"/>
      <c r="E3" s="65"/>
      <c r="F3" s="65"/>
      <c r="G3" s="65"/>
      <c r="H3" s="65"/>
      <c r="I3" s="66"/>
    </row>
    <row r="4" spans="1:9" ht="25.5" customHeight="1" x14ac:dyDescent="0.2">
      <c r="A4" s="67"/>
      <c r="B4" s="7">
        <v>3</v>
      </c>
      <c r="C4" s="64" t="s">
        <v>7</v>
      </c>
      <c r="D4" s="65"/>
      <c r="E4" s="65"/>
      <c r="F4" s="65"/>
      <c r="G4" s="65"/>
      <c r="H4" s="65"/>
      <c r="I4" s="66"/>
    </row>
    <row r="5" spans="1:9" ht="24" customHeight="1" x14ac:dyDescent="0.2">
      <c r="A5" s="67"/>
      <c r="B5" s="7">
        <v>4</v>
      </c>
      <c r="C5" s="64" t="s">
        <v>8</v>
      </c>
      <c r="D5" s="65"/>
      <c r="E5" s="65"/>
      <c r="F5" s="65"/>
      <c r="G5" s="65"/>
      <c r="H5" s="65"/>
      <c r="I5" s="66"/>
    </row>
    <row r="6" spans="1:9" ht="24.75" customHeight="1" x14ac:dyDescent="0.2">
      <c r="A6" s="67"/>
      <c r="B6" s="7">
        <v>5</v>
      </c>
      <c r="C6" s="64" t="s">
        <v>14</v>
      </c>
      <c r="D6" s="65"/>
      <c r="E6" s="65"/>
      <c r="F6" s="65"/>
      <c r="G6" s="65"/>
      <c r="H6" s="65"/>
      <c r="I6" s="66"/>
    </row>
    <row r="7" spans="1:9" ht="24.75" customHeight="1" x14ac:dyDescent="0.2">
      <c r="A7" s="68" t="s">
        <v>59</v>
      </c>
      <c r="B7" s="8">
        <v>6</v>
      </c>
      <c r="C7" s="64" t="s">
        <v>15</v>
      </c>
      <c r="D7" s="65"/>
      <c r="E7" s="65"/>
      <c r="F7" s="65"/>
      <c r="G7" s="65"/>
      <c r="H7" s="65"/>
      <c r="I7" s="66"/>
    </row>
    <row r="8" spans="1:9" ht="23.25" customHeight="1" x14ac:dyDescent="0.2">
      <c r="A8" s="69"/>
      <c r="B8" s="8">
        <v>7</v>
      </c>
      <c r="C8" s="64" t="s">
        <v>16</v>
      </c>
      <c r="D8" s="65"/>
      <c r="E8" s="65"/>
      <c r="F8" s="65"/>
      <c r="G8" s="65"/>
      <c r="H8" s="65"/>
      <c r="I8" s="66"/>
    </row>
    <row r="9" spans="1:9" ht="25.5" customHeight="1" x14ac:dyDescent="0.2">
      <c r="A9" s="69"/>
      <c r="B9" s="8">
        <v>8</v>
      </c>
      <c r="C9" s="64" t="s">
        <v>17</v>
      </c>
      <c r="D9" s="65"/>
      <c r="E9" s="65"/>
      <c r="F9" s="65"/>
      <c r="G9" s="65"/>
      <c r="H9" s="65"/>
      <c r="I9" s="66"/>
    </row>
    <row r="10" spans="1:9" ht="26.25" customHeight="1" x14ac:dyDescent="0.2">
      <c r="A10" s="69"/>
      <c r="B10" s="8">
        <v>9</v>
      </c>
      <c r="C10" s="64" t="s">
        <v>18</v>
      </c>
      <c r="D10" s="65"/>
      <c r="E10" s="65"/>
      <c r="F10" s="65"/>
      <c r="G10" s="65"/>
      <c r="H10" s="65"/>
      <c r="I10" s="66"/>
    </row>
    <row r="11" spans="1:9" ht="25.5" customHeight="1" x14ac:dyDescent="0.2">
      <c r="A11" s="69"/>
      <c r="B11" s="8">
        <v>10</v>
      </c>
      <c r="C11" s="64" t="s">
        <v>19</v>
      </c>
      <c r="D11" s="65"/>
      <c r="E11" s="65"/>
      <c r="F11" s="65"/>
      <c r="G11" s="65"/>
      <c r="H11" s="65"/>
      <c r="I11" s="66"/>
    </row>
    <row r="12" spans="1:9" ht="24.75" customHeight="1" x14ac:dyDescent="0.2">
      <c r="A12" s="69"/>
      <c r="B12" s="8">
        <v>11</v>
      </c>
      <c r="C12" s="64" t="s">
        <v>20</v>
      </c>
      <c r="D12" s="65"/>
      <c r="E12" s="65"/>
      <c r="F12" s="65"/>
      <c r="G12" s="65"/>
      <c r="H12" s="65"/>
      <c r="I12" s="66"/>
    </row>
    <row r="13" spans="1:9" ht="25.5" customHeight="1" x14ac:dyDescent="0.2">
      <c r="A13" s="70"/>
      <c r="B13" s="8">
        <v>12</v>
      </c>
      <c r="C13" s="64" t="s">
        <v>9</v>
      </c>
      <c r="D13" s="65"/>
      <c r="E13" s="65"/>
      <c r="F13" s="65"/>
      <c r="G13" s="65"/>
      <c r="H13" s="65"/>
      <c r="I13" s="66"/>
    </row>
    <row r="14" spans="1:9" ht="25.5" customHeight="1" x14ac:dyDescent="0.2">
      <c r="A14" s="74" t="s">
        <v>60</v>
      </c>
      <c r="B14" s="9">
        <v>13</v>
      </c>
      <c r="C14" s="64" t="s">
        <v>10</v>
      </c>
      <c r="D14" s="65"/>
      <c r="E14" s="65"/>
      <c r="F14" s="65"/>
      <c r="G14" s="65"/>
      <c r="H14" s="65"/>
      <c r="I14" s="66"/>
    </row>
    <row r="15" spans="1:9" ht="26.25" customHeight="1" x14ac:dyDescent="0.2">
      <c r="A15" s="75"/>
      <c r="B15" s="9">
        <v>14</v>
      </c>
      <c r="C15" s="64" t="s">
        <v>21</v>
      </c>
      <c r="D15" s="65"/>
      <c r="E15" s="65"/>
      <c r="F15" s="65"/>
      <c r="G15" s="65"/>
      <c r="H15" s="65"/>
      <c r="I15" s="66"/>
    </row>
    <row r="16" spans="1:9" ht="25.5" customHeight="1" x14ac:dyDescent="0.2">
      <c r="A16" s="75"/>
      <c r="B16" s="9">
        <v>15</v>
      </c>
      <c r="C16" s="64" t="s">
        <v>11</v>
      </c>
      <c r="D16" s="65"/>
      <c r="E16" s="65"/>
      <c r="F16" s="65"/>
      <c r="G16" s="65"/>
      <c r="H16" s="65"/>
      <c r="I16" s="66"/>
    </row>
    <row r="17" spans="1:9" ht="25.5" customHeight="1" x14ac:dyDescent="0.2">
      <c r="A17" s="75"/>
      <c r="B17" s="9">
        <v>16</v>
      </c>
      <c r="C17" s="64" t="s">
        <v>12</v>
      </c>
      <c r="D17" s="65"/>
      <c r="E17" s="65"/>
      <c r="F17" s="65"/>
      <c r="G17" s="65"/>
      <c r="H17" s="65"/>
      <c r="I17" s="66"/>
    </row>
    <row r="18" spans="1:9" ht="25.5" customHeight="1" x14ac:dyDescent="0.2">
      <c r="A18" s="76"/>
      <c r="B18" s="9">
        <v>17</v>
      </c>
      <c r="C18" s="64" t="s">
        <v>22</v>
      </c>
      <c r="D18" s="65"/>
      <c r="E18" s="65"/>
      <c r="F18" s="65"/>
      <c r="G18" s="65"/>
      <c r="H18" s="65"/>
      <c r="I18" s="66"/>
    </row>
    <row r="19" spans="1:9" ht="18.75" customHeight="1" x14ac:dyDescent="0.2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25.5" x14ac:dyDescent="0.2">
      <c r="A20" s="71" t="s">
        <v>61</v>
      </c>
      <c r="B20" s="72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 x14ac:dyDescent="0.2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</sheetData>
  <mergeCells count="23">
    <mergeCell ref="A20:B20"/>
    <mergeCell ref="A19:I19"/>
    <mergeCell ref="C18:I18"/>
    <mergeCell ref="A14:A18"/>
    <mergeCell ref="C13:I13"/>
    <mergeCell ref="A2:A6"/>
    <mergeCell ref="C5:I5"/>
    <mergeCell ref="C6:I6"/>
    <mergeCell ref="C9:I9"/>
    <mergeCell ref="C17:I17"/>
    <mergeCell ref="C16:I16"/>
    <mergeCell ref="A7:A13"/>
    <mergeCell ref="C8:I8"/>
    <mergeCell ref="C10:I10"/>
    <mergeCell ref="C11:I11"/>
    <mergeCell ref="C12:I12"/>
    <mergeCell ref="C14:I14"/>
    <mergeCell ref="C15:I15"/>
    <mergeCell ref="C1:I1"/>
    <mergeCell ref="C2:I2"/>
    <mergeCell ref="C3:I3"/>
    <mergeCell ref="C4:I4"/>
    <mergeCell ref="C7:I7"/>
  </mergeCells>
  <phoneticPr fontId="9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2" x14ac:dyDescent="0.2"/>
  <cols>
    <col min="1" max="1" width="31.140625" style="13" customWidth="1"/>
    <col min="2" max="2" width="11.42578125" style="17" customWidth="1"/>
    <col min="3" max="3" width="10.140625" style="17" customWidth="1"/>
    <col min="4" max="4" width="11.42578125" style="17" customWidth="1"/>
    <col min="5" max="5" width="12.140625" style="17" customWidth="1"/>
    <col min="6" max="6" width="13.28515625" style="17" customWidth="1"/>
    <col min="7" max="7" width="11.42578125" style="17" customWidth="1"/>
    <col min="8" max="8" width="13.42578125" style="17" customWidth="1"/>
    <col min="9" max="9" width="13.28515625" style="17" customWidth="1"/>
    <col min="10" max="15" width="7.85546875" style="13" customWidth="1"/>
    <col min="16" max="17" width="7.140625" style="13" customWidth="1"/>
    <col min="18" max="21" width="7.42578125" style="13" customWidth="1"/>
    <col min="22" max="23" width="7.28515625" style="13" customWidth="1"/>
    <col min="24" max="25" width="6.85546875" style="13" customWidth="1"/>
    <col min="26" max="27" width="7.140625" style="13" customWidth="1"/>
    <col min="28" max="31" width="7" style="13" customWidth="1"/>
    <col min="32" max="33" width="7.140625" style="13" customWidth="1"/>
    <col min="34" max="35" width="7.7109375" style="13" customWidth="1"/>
    <col min="36" max="37" width="7.5703125" style="13" customWidth="1"/>
    <col min="38" max="39" width="7.140625" style="13" customWidth="1"/>
    <col min="40" max="41" width="7.7109375" style="13" customWidth="1"/>
    <col min="42" max="43" width="8.7109375" style="13" customWidth="1"/>
    <col min="44" max="44" width="10.5703125" style="13" customWidth="1"/>
    <col min="45" max="45" width="13.28515625" style="13" customWidth="1"/>
    <col min="46" max="46" width="13.7109375" style="13" customWidth="1"/>
    <col min="47" max="47" width="14.140625" style="13" customWidth="1"/>
    <col min="48" max="48" width="11.28515625" style="13" customWidth="1"/>
    <col min="49" max="49" width="11.42578125" style="17" customWidth="1"/>
    <col min="50" max="50" width="5.28515625" style="17" customWidth="1"/>
    <col min="51" max="51" width="8.28515625" style="13" customWidth="1"/>
    <col min="52" max="52" width="4.5703125" style="13" customWidth="1"/>
    <col min="53" max="53" width="7.5703125" style="13" customWidth="1"/>
    <col min="54" max="54" width="5.28515625" style="13" customWidth="1"/>
    <col min="55" max="55" width="9.28515625" style="13" customWidth="1"/>
    <col min="56" max="16384" width="11.42578125" style="13"/>
  </cols>
  <sheetData>
    <row r="1" spans="1:55" s="16" customFormat="1" ht="12.75" customHeight="1" x14ac:dyDescent="0.2">
      <c r="B1" s="14"/>
      <c r="C1" s="14"/>
      <c r="D1" s="14"/>
      <c r="E1" s="14"/>
      <c r="F1" s="39"/>
      <c r="G1" s="14"/>
      <c r="H1" s="14"/>
      <c r="I1" s="14"/>
      <c r="J1" s="80" t="s">
        <v>58</v>
      </c>
      <c r="K1" s="81"/>
      <c r="L1" s="81"/>
      <c r="M1" s="81"/>
      <c r="N1" s="81"/>
      <c r="O1" s="81"/>
      <c r="P1" s="81"/>
      <c r="Q1" s="81"/>
      <c r="R1" s="82"/>
      <c r="S1" s="49"/>
      <c r="T1" s="83" t="s">
        <v>59</v>
      </c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50"/>
      <c r="AH1" s="85" t="s">
        <v>60</v>
      </c>
      <c r="AI1" s="85"/>
      <c r="AJ1" s="85"/>
      <c r="AK1" s="85"/>
      <c r="AL1" s="85"/>
      <c r="AM1" s="85"/>
      <c r="AN1" s="85"/>
      <c r="AO1" s="85"/>
      <c r="AP1" s="86"/>
      <c r="AQ1" s="51"/>
      <c r="AR1" s="40"/>
      <c r="AS1" s="40"/>
      <c r="AW1" s="14"/>
      <c r="AX1" s="79" t="s">
        <v>87</v>
      </c>
      <c r="AY1" s="79"/>
      <c r="AZ1" s="79"/>
      <c r="BA1" s="79"/>
      <c r="BB1" s="79"/>
      <c r="BC1" s="79"/>
    </row>
    <row r="2" spans="1:55" s="16" customFormat="1" ht="48" x14ac:dyDescent="0.2">
      <c r="A2" s="41" t="s">
        <v>23</v>
      </c>
      <c r="B2" s="41" t="s">
        <v>24</v>
      </c>
      <c r="C2" s="42" t="s">
        <v>25</v>
      </c>
      <c r="D2" s="43" t="s">
        <v>26</v>
      </c>
      <c r="E2" s="42" t="s">
        <v>27</v>
      </c>
      <c r="F2" s="42" t="s">
        <v>28</v>
      </c>
      <c r="G2" s="42" t="s">
        <v>51</v>
      </c>
      <c r="H2" s="43" t="s">
        <v>29</v>
      </c>
      <c r="I2" s="43" t="s">
        <v>30</v>
      </c>
      <c r="J2" s="44" t="s">
        <v>31</v>
      </c>
      <c r="K2" s="44" t="s">
        <v>107</v>
      </c>
      <c r="L2" s="44" t="s">
        <v>32</v>
      </c>
      <c r="M2" s="44" t="s">
        <v>108</v>
      </c>
      <c r="N2" s="44" t="s">
        <v>33</v>
      </c>
      <c r="O2" s="44" t="s">
        <v>109</v>
      </c>
      <c r="P2" s="44" t="s">
        <v>34</v>
      </c>
      <c r="Q2" s="44" t="s">
        <v>110</v>
      </c>
      <c r="R2" s="44" t="s">
        <v>35</v>
      </c>
      <c r="S2" s="44" t="s">
        <v>111</v>
      </c>
      <c r="T2" s="45" t="s">
        <v>36</v>
      </c>
      <c r="U2" s="45" t="s">
        <v>112</v>
      </c>
      <c r="V2" s="45" t="s">
        <v>37</v>
      </c>
      <c r="W2" s="45" t="s">
        <v>113</v>
      </c>
      <c r="X2" s="45" t="s">
        <v>38</v>
      </c>
      <c r="Y2" s="45" t="s">
        <v>114</v>
      </c>
      <c r="Z2" s="45" t="s">
        <v>39</v>
      </c>
      <c r="AA2" s="45" t="s">
        <v>115</v>
      </c>
      <c r="AB2" s="45" t="s">
        <v>40</v>
      </c>
      <c r="AC2" s="45" t="s">
        <v>116</v>
      </c>
      <c r="AD2" s="45" t="s">
        <v>41</v>
      </c>
      <c r="AE2" s="45" t="s">
        <v>117</v>
      </c>
      <c r="AF2" s="45" t="s">
        <v>42</v>
      </c>
      <c r="AG2" s="45" t="s">
        <v>118</v>
      </c>
      <c r="AH2" s="46" t="s">
        <v>43</v>
      </c>
      <c r="AI2" s="46" t="s">
        <v>119</v>
      </c>
      <c r="AJ2" s="46" t="s">
        <v>44</v>
      </c>
      <c r="AK2" s="46" t="s">
        <v>120</v>
      </c>
      <c r="AL2" s="46" t="s">
        <v>45</v>
      </c>
      <c r="AM2" s="46" t="s">
        <v>121</v>
      </c>
      <c r="AN2" s="46" t="s">
        <v>46</v>
      </c>
      <c r="AO2" s="46" t="s">
        <v>122</v>
      </c>
      <c r="AP2" s="46" t="s">
        <v>47</v>
      </c>
      <c r="AQ2" s="46" t="s">
        <v>123</v>
      </c>
      <c r="AR2" s="47" t="s">
        <v>105</v>
      </c>
      <c r="AS2" s="47" t="s">
        <v>92</v>
      </c>
      <c r="AT2" s="47" t="s">
        <v>89</v>
      </c>
      <c r="AU2" s="47" t="s">
        <v>88</v>
      </c>
      <c r="AV2" s="47" t="s">
        <v>84</v>
      </c>
      <c r="AW2" s="47" t="s">
        <v>83</v>
      </c>
      <c r="AX2" s="77" t="s">
        <v>48</v>
      </c>
      <c r="AY2" s="78"/>
      <c r="AZ2" s="77" t="s">
        <v>49</v>
      </c>
      <c r="BA2" s="78"/>
      <c r="BB2" s="77" t="s">
        <v>50</v>
      </c>
      <c r="BC2" s="78"/>
    </row>
    <row r="3" spans="1:55" ht="24" x14ac:dyDescent="0.2">
      <c r="A3" s="18" t="s">
        <v>62</v>
      </c>
      <c r="B3" s="22">
        <v>159</v>
      </c>
      <c r="C3" s="22">
        <v>139</v>
      </c>
      <c r="D3" s="11">
        <f t="shared" ref="D3:D33" si="0">C3/B3</f>
        <v>0.87421383647798745</v>
      </c>
      <c r="E3" s="22">
        <v>33415</v>
      </c>
      <c r="F3" s="22">
        <v>28209</v>
      </c>
      <c r="G3" s="22">
        <v>5685</v>
      </c>
      <c r="H3" s="12">
        <f t="shared" ref="H3:H33" si="1">G3/E3</f>
        <v>0.17013317372437528</v>
      </c>
      <c r="I3" s="12">
        <f t="shared" ref="I3:I33" si="2">G3/F3</f>
        <v>0.20153142614059344</v>
      </c>
      <c r="J3" s="28">
        <v>3.4837061828430507</v>
      </c>
      <c r="K3" s="28">
        <v>1.269535929569829</v>
      </c>
      <c r="L3" s="28">
        <v>3.6435013262599467</v>
      </c>
      <c r="M3" s="28">
        <v>1.1574002601901598</v>
      </c>
      <c r="N3" s="28">
        <v>3.5233892321270961</v>
      </c>
      <c r="O3" s="28">
        <v>1.2370530513491647</v>
      </c>
      <c r="P3" s="28">
        <v>3.3946529745042495</v>
      </c>
      <c r="Q3" s="28">
        <v>1.2498809093290915</v>
      </c>
      <c r="R3" s="28">
        <v>3.6240282685512364</v>
      </c>
      <c r="S3" s="28">
        <v>1.2304967651129926</v>
      </c>
      <c r="T3" s="28">
        <v>3.4211272598369371</v>
      </c>
      <c r="U3" s="28">
        <v>1.3680536006073023</v>
      </c>
      <c r="V3" s="28">
        <v>3.8407254444244927</v>
      </c>
      <c r="W3" s="28">
        <v>1.1322754387063239</v>
      </c>
      <c r="X3" s="28">
        <v>3.4912775330396473</v>
      </c>
      <c r="Y3" s="28">
        <v>1.384643164826419</v>
      </c>
      <c r="Z3" s="28">
        <v>3.6935055742346483</v>
      </c>
      <c r="AA3" s="28">
        <v>1.2400124195619653</v>
      </c>
      <c r="AB3" s="28">
        <v>3.5746817285278825</v>
      </c>
      <c r="AC3" s="28">
        <v>1.2302697894035475</v>
      </c>
      <c r="AD3" s="28">
        <v>3.6428174235403148</v>
      </c>
      <c r="AE3" s="28">
        <v>1.2069238907508957</v>
      </c>
      <c r="AF3" s="28">
        <v>3.8137992831541219</v>
      </c>
      <c r="AG3" s="28">
        <v>1.1501548481689374</v>
      </c>
      <c r="AH3" s="28">
        <v>3.5321295804567177</v>
      </c>
      <c r="AI3" s="28">
        <v>1.3666240390625302</v>
      </c>
      <c r="AJ3" s="28">
        <v>3.4424606681986916</v>
      </c>
      <c r="AK3" s="28">
        <v>1.3424917368644582</v>
      </c>
      <c r="AL3" s="28">
        <v>3.4000357015351659</v>
      </c>
      <c r="AM3" s="28">
        <v>1.3103357008226388</v>
      </c>
      <c r="AN3" s="28">
        <v>3.5357775416223873</v>
      </c>
      <c r="AO3" s="28">
        <v>1.2899151691368318</v>
      </c>
      <c r="AP3" s="28">
        <v>3.6409252669039143</v>
      </c>
      <c r="AQ3" s="28">
        <v>1.332817847398432</v>
      </c>
      <c r="AR3" s="28">
        <v>3.5705024111623826</v>
      </c>
      <c r="AS3" s="28">
        <v>3.4420111469144921</v>
      </c>
      <c r="AT3" s="24">
        <v>3.422908065771157</v>
      </c>
      <c r="AU3" s="24">
        <v>3.3957897031630098</v>
      </c>
      <c r="AV3" s="29">
        <v>3.0187667871977419</v>
      </c>
      <c r="AW3" s="25"/>
      <c r="AX3" s="17">
        <v>4</v>
      </c>
      <c r="AY3" s="20">
        <f t="shared" ref="AY3:AY33" si="3">AX3/C3</f>
        <v>2.8776978417266189E-2</v>
      </c>
      <c r="AZ3" s="17">
        <v>49</v>
      </c>
      <c r="BA3" s="12">
        <f t="shared" ref="BA3:BA33" si="4">AZ3/C3</f>
        <v>0.35251798561151076</v>
      </c>
      <c r="BB3" s="17">
        <v>86</v>
      </c>
      <c r="BC3" s="12">
        <f t="shared" ref="BC3:BC33" si="5">BB3/C3</f>
        <v>0.61870503597122306</v>
      </c>
    </row>
    <row r="4" spans="1:55" x14ac:dyDescent="0.2">
      <c r="A4" s="18" t="s">
        <v>63</v>
      </c>
      <c r="B4" s="22">
        <v>119</v>
      </c>
      <c r="C4" s="22">
        <v>95</v>
      </c>
      <c r="D4" s="11">
        <f t="shared" si="0"/>
        <v>0.79831932773109249</v>
      </c>
      <c r="E4" s="22">
        <v>15768</v>
      </c>
      <c r="F4" s="22">
        <v>12924</v>
      </c>
      <c r="G4" s="22">
        <v>3471</v>
      </c>
      <c r="H4" s="12">
        <f t="shared" si="1"/>
        <v>0.22012937595129375</v>
      </c>
      <c r="I4" s="12">
        <f t="shared" si="2"/>
        <v>0.26857010213556176</v>
      </c>
      <c r="J4" s="28">
        <v>3.5384170999422295</v>
      </c>
      <c r="K4" s="28">
        <v>1.3483831306156464</v>
      </c>
      <c r="L4" s="28">
        <v>3.6599190283400809</v>
      </c>
      <c r="M4" s="28">
        <v>1.2241620848975097</v>
      </c>
      <c r="N4" s="28">
        <v>3.4703328509406655</v>
      </c>
      <c r="O4" s="28">
        <v>1.3388018832348692</v>
      </c>
      <c r="P4" s="28">
        <v>3.4066414214972331</v>
      </c>
      <c r="Q4" s="28">
        <v>1.2973710871293362</v>
      </c>
      <c r="R4" s="28">
        <v>3.6964699074074074</v>
      </c>
      <c r="S4" s="28">
        <v>1.2770903494539882</v>
      </c>
      <c r="T4" s="28">
        <v>3.4881159420289851</v>
      </c>
      <c r="U4" s="28">
        <v>1.4090815956072895</v>
      </c>
      <c r="V4" s="28">
        <v>3.8265306122448983</v>
      </c>
      <c r="W4" s="28">
        <v>1.2432659091212173</v>
      </c>
      <c r="X4" s="28">
        <v>3.5282199710564397</v>
      </c>
      <c r="Y4" s="28">
        <v>1.4661643109264533</v>
      </c>
      <c r="Z4" s="28">
        <v>3.8135198135198136</v>
      </c>
      <c r="AA4" s="28">
        <v>1.2574547729511709</v>
      </c>
      <c r="AB4" s="28">
        <v>3.4878698224852069</v>
      </c>
      <c r="AC4" s="28">
        <v>1.3502687287568162</v>
      </c>
      <c r="AD4" s="28">
        <v>3.57344547912286</v>
      </c>
      <c r="AE4" s="28">
        <v>1.34545200119518</v>
      </c>
      <c r="AF4" s="28">
        <v>3.8101933216168717</v>
      </c>
      <c r="AG4" s="28">
        <v>1.2237884833676753</v>
      </c>
      <c r="AH4" s="28">
        <v>3.5061046511627909</v>
      </c>
      <c r="AI4" s="28">
        <v>1.4690480823029253</v>
      </c>
      <c r="AJ4" s="28">
        <v>3.4902757619738756</v>
      </c>
      <c r="AK4" s="28">
        <v>1.4267732569886817</v>
      </c>
      <c r="AL4" s="28">
        <v>3.385693430656934</v>
      </c>
      <c r="AM4" s="28">
        <v>1.3935722074066037</v>
      </c>
      <c r="AN4" s="28">
        <v>3.3729209220892908</v>
      </c>
      <c r="AO4" s="28">
        <v>1.4727767031243388</v>
      </c>
      <c r="AP4" s="28">
        <v>3.6764189584552369</v>
      </c>
      <c r="AQ4" s="28">
        <v>1.4146396001726658</v>
      </c>
      <c r="AR4" s="28">
        <v>3.5724169996788722</v>
      </c>
      <c r="AS4" s="28">
        <v>3.5549012666413802</v>
      </c>
      <c r="AT4" s="24">
        <v>3.6022081585652992</v>
      </c>
      <c r="AU4" s="24">
        <v>3.385028027263548</v>
      </c>
      <c r="AV4" s="29">
        <v>3.2952646170898228</v>
      </c>
      <c r="AW4" s="25"/>
      <c r="AX4" s="17">
        <v>3</v>
      </c>
      <c r="AY4" s="20">
        <f t="shared" si="3"/>
        <v>3.1578947368421054E-2</v>
      </c>
      <c r="AZ4" s="17">
        <v>27</v>
      </c>
      <c r="BA4" s="12">
        <f t="shared" si="4"/>
        <v>0.28421052631578947</v>
      </c>
      <c r="BB4" s="17">
        <v>65</v>
      </c>
      <c r="BC4" s="12">
        <f t="shared" si="5"/>
        <v>0.68421052631578949</v>
      </c>
    </row>
    <row r="5" spans="1:55" x14ac:dyDescent="0.2">
      <c r="A5" s="18" t="s">
        <v>64</v>
      </c>
      <c r="B5" s="22">
        <v>107</v>
      </c>
      <c r="C5" s="22">
        <v>81</v>
      </c>
      <c r="D5" s="11">
        <f t="shared" si="0"/>
        <v>0.7570093457943925</v>
      </c>
      <c r="E5" s="22">
        <v>7790</v>
      </c>
      <c r="F5" s="22">
        <v>6594</v>
      </c>
      <c r="G5" s="22">
        <v>2384</v>
      </c>
      <c r="H5" s="12">
        <f t="shared" si="1"/>
        <v>0.30603337612323489</v>
      </c>
      <c r="I5" s="12">
        <f t="shared" si="2"/>
        <v>0.36154079466181377</v>
      </c>
      <c r="J5" s="28">
        <v>3.5951787198669996</v>
      </c>
      <c r="K5" s="28">
        <v>1.2596599432180049</v>
      </c>
      <c r="L5" s="28">
        <v>3.6268907563025214</v>
      </c>
      <c r="M5" s="28">
        <v>1.1925326117480484</v>
      </c>
      <c r="N5" s="28">
        <v>3.6504166666666666</v>
      </c>
      <c r="O5" s="28">
        <v>1.2096314148211522</v>
      </c>
      <c r="P5" s="28">
        <v>3.4806234203875315</v>
      </c>
      <c r="Q5" s="28">
        <v>1.2505447300587733</v>
      </c>
      <c r="R5" s="28">
        <v>3.7387312186978301</v>
      </c>
      <c r="S5" s="28">
        <v>1.1888543577819135</v>
      </c>
      <c r="T5" s="28">
        <v>3.5280334728033473</v>
      </c>
      <c r="U5" s="28">
        <v>1.389383198588402</v>
      </c>
      <c r="V5" s="28">
        <v>4.0131858783496384</v>
      </c>
      <c r="W5" s="28">
        <v>1.0415835614644855</v>
      </c>
      <c r="X5" s="28">
        <v>3.562734472696957</v>
      </c>
      <c r="Y5" s="28">
        <v>1.3751059623211341</v>
      </c>
      <c r="Z5" s="28">
        <v>3.800335570469799</v>
      </c>
      <c r="AA5" s="28">
        <v>1.2249092096789127</v>
      </c>
      <c r="AB5" s="28">
        <v>3.6298016040523429</v>
      </c>
      <c r="AC5" s="28">
        <v>1.2054358390883675</v>
      </c>
      <c r="AD5" s="28">
        <v>3.7681539807524063</v>
      </c>
      <c r="AE5" s="28">
        <v>1.2208314382468564</v>
      </c>
      <c r="AF5" s="28">
        <v>4.0063993174061432</v>
      </c>
      <c r="AG5" s="28">
        <v>1.0774020726781337</v>
      </c>
      <c r="AH5" s="28">
        <v>3.5800502933780383</v>
      </c>
      <c r="AI5" s="28">
        <v>1.4036848874256846</v>
      </c>
      <c r="AJ5" s="28">
        <v>3.5062552126772308</v>
      </c>
      <c r="AK5" s="28">
        <v>1.3566329455843875</v>
      </c>
      <c r="AL5" s="28">
        <v>3.4911838790931986</v>
      </c>
      <c r="AM5" s="28">
        <v>1.2863219687008578</v>
      </c>
      <c r="AN5" s="28">
        <v>3.6144477110457789</v>
      </c>
      <c r="AO5" s="28">
        <v>1.2791847924346766</v>
      </c>
      <c r="AP5" s="28">
        <v>3.697489539748954</v>
      </c>
      <c r="AQ5" s="28">
        <v>1.3670180933198377</v>
      </c>
      <c r="AR5" s="28">
        <v>3.664112453787963</v>
      </c>
      <c r="AS5" s="28">
        <v>3.6923313119080028</v>
      </c>
      <c r="AT5" s="24">
        <v>3.5408751656859869</v>
      </c>
      <c r="AU5" s="24">
        <v>3.3982798073717899</v>
      </c>
      <c r="AV5" s="29">
        <v>2.8628680248230713</v>
      </c>
      <c r="AW5" s="25"/>
      <c r="AX5" s="17">
        <v>2</v>
      </c>
      <c r="AY5" s="20">
        <f t="shared" si="3"/>
        <v>2.4691358024691357E-2</v>
      </c>
      <c r="AZ5" s="17">
        <v>23</v>
      </c>
      <c r="BA5" s="12">
        <f t="shared" si="4"/>
        <v>0.2839506172839506</v>
      </c>
      <c r="BB5" s="17">
        <v>56</v>
      </c>
      <c r="BC5" s="12">
        <f t="shared" si="5"/>
        <v>0.69135802469135799</v>
      </c>
    </row>
    <row r="6" spans="1:55" x14ac:dyDescent="0.2">
      <c r="A6" s="18" t="s">
        <v>65</v>
      </c>
      <c r="B6" s="22">
        <v>70</v>
      </c>
      <c r="C6" s="22">
        <v>53</v>
      </c>
      <c r="D6" s="11">
        <f t="shared" si="0"/>
        <v>0.75714285714285712</v>
      </c>
      <c r="E6" s="22">
        <v>5269</v>
      </c>
      <c r="F6" s="22">
        <v>3981</v>
      </c>
      <c r="G6" s="22">
        <v>2205</v>
      </c>
      <c r="H6" s="12">
        <f t="shared" si="1"/>
        <v>0.41848548111596129</v>
      </c>
      <c r="I6" s="12">
        <f t="shared" si="2"/>
        <v>0.55388093443858322</v>
      </c>
      <c r="J6" s="28">
        <v>3.7371298405466966</v>
      </c>
      <c r="K6" s="28">
        <v>1.2170624326295663</v>
      </c>
      <c r="L6" s="28">
        <v>3.6599908966772876</v>
      </c>
      <c r="M6" s="28">
        <v>1.2572978951649179</v>
      </c>
      <c r="N6" s="28">
        <v>3.7440585009140772</v>
      </c>
      <c r="O6" s="28">
        <v>1.2155062969070902</v>
      </c>
      <c r="P6" s="28">
        <v>3.5944215820759027</v>
      </c>
      <c r="Q6" s="28">
        <v>1.2775097130338762</v>
      </c>
      <c r="R6" s="28">
        <v>3.8081130355515045</v>
      </c>
      <c r="S6" s="28">
        <v>1.2107494059298638</v>
      </c>
      <c r="T6" s="28">
        <v>3.5788031064412973</v>
      </c>
      <c r="U6" s="28">
        <v>1.3827985315865485</v>
      </c>
      <c r="V6" s="28">
        <v>3.9718114602587802</v>
      </c>
      <c r="W6" s="28">
        <v>1.0866524464216394</v>
      </c>
      <c r="X6" s="28">
        <v>3.6994984040127683</v>
      </c>
      <c r="Y6" s="28">
        <v>1.3095756367971514</v>
      </c>
      <c r="Z6" s="28">
        <v>3.8048557031607881</v>
      </c>
      <c r="AA6" s="28">
        <v>1.2878921920967645</v>
      </c>
      <c r="AB6" s="28">
        <v>3.7694805194805197</v>
      </c>
      <c r="AC6" s="28">
        <v>1.1749613774455667</v>
      </c>
      <c r="AD6" s="28">
        <v>3.7471937530502686</v>
      </c>
      <c r="AE6" s="28">
        <v>1.237341244300167</v>
      </c>
      <c r="AF6" s="28">
        <v>3.9152623976889744</v>
      </c>
      <c r="AG6" s="28">
        <v>1.0925153914676762</v>
      </c>
      <c r="AH6" s="28">
        <v>3.7313159101329667</v>
      </c>
      <c r="AI6" s="28">
        <v>1.3526598727953925</v>
      </c>
      <c r="AJ6" s="28">
        <v>3.6841379310344831</v>
      </c>
      <c r="AK6" s="28">
        <v>1.2879642242873035</v>
      </c>
      <c r="AL6" s="28">
        <v>3.603317535545024</v>
      </c>
      <c r="AM6" s="28">
        <v>1.2921521738570132</v>
      </c>
      <c r="AN6" s="28">
        <v>3.3467966573816152</v>
      </c>
      <c r="AO6" s="28">
        <v>1.4102593479482286</v>
      </c>
      <c r="AP6" s="28">
        <v>3.7834335955576126</v>
      </c>
      <c r="AQ6" s="28">
        <v>1.3086136382437623</v>
      </c>
      <c r="AR6" s="28">
        <v>3.7164482840888575</v>
      </c>
      <c r="AS6" s="28">
        <v>3.6821639039088492</v>
      </c>
      <c r="AT6" s="24">
        <v>3.7842967678885771</v>
      </c>
      <c r="AU6" s="24">
        <v>3.6026174197248477</v>
      </c>
      <c r="AV6" s="29">
        <v>3.2870121308988951</v>
      </c>
      <c r="AW6" s="25"/>
      <c r="AX6" s="17">
        <v>1</v>
      </c>
      <c r="AY6" s="20">
        <f t="shared" si="3"/>
        <v>1.8867924528301886E-2</v>
      </c>
      <c r="AZ6" s="17">
        <v>18</v>
      </c>
      <c r="BA6" s="12">
        <f t="shared" si="4"/>
        <v>0.33962264150943394</v>
      </c>
      <c r="BB6" s="17">
        <v>34</v>
      </c>
      <c r="BC6" s="12">
        <f t="shared" si="5"/>
        <v>0.64150943396226412</v>
      </c>
    </row>
    <row r="7" spans="1:55" x14ac:dyDescent="0.2">
      <c r="A7" s="18" t="s">
        <v>93</v>
      </c>
      <c r="B7" s="22">
        <v>43</v>
      </c>
      <c r="C7" s="22">
        <v>40</v>
      </c>
      <c r="D7" s="11">
        <f t="shared" si="0"/>
        <v>0.93023255813953487</v>
      </c>
      <c r="E7" s="22">
        <v>208</v>
      </c>
      <c r="F7" s="22">
        <v>192</v>
      </c>
      <c r="G7" s="22">
        <v>155</v>
      </c>
      <c r="H7" s="12">
        <f t="shared" si="1"/>
        <v>0.74519230769230771</v>
      </c>
      <c r="I7" s="12">
        <f t="shared" si="2"/>
        <v>0.80729166666666663</v>
      </c>
      <c r="J7" s="28">
        <v>4.290322580645161</v>
      </c>
      <c r="K7" s="28">
        <v>0.85736085627768854</v>
      </c>
      <c r="L7" s="28">
        <v>4.4025974025974026</v>
      </c>
      <c r="M7" s="28">
        <v>0.86429522763505651</v>
      </c>
      <c r="N7" s="28">
        <v>4.3161290322580648</v>
      </c>
      <c r="O7" s="28">
        <v>0.95549236562624151</v>
      </c>
      <c r="P7" s="28">
        <v>4.193548387096774</v>
      </c>
      <c r="Q7" s="28">
        <v>0.99090557600707574</v>
      </c>
      <c r="R7" s="28">
        <v>4.3290322580645162</v>
      </c>
      <c r="S7" s="28">
        <v>1.1365464236681957</v>
      </c>
      <c r="T7" s="28">
        <v>4.5163398692810457</v>
      </c>
      <c r="U7" s="28">
        <v>0.80118029894461107</v>
      </c>
      <c r="V7" s="28">
        <v>4.4144736842105265</v>
      </c>
      <c r="W7" s="28">
        <v>0.94898892835985416</v>
      </c>
      <c r="X7" s="28">
        <v>4.4935064935064934</v>
      </c>
      <c r="Y7" s="28">
        <v>0.86224377520508211</v>
      </c>
      <c r="Z7" s="28">
        <v>4.6193548387096772</v>
      </c>
      <c r="AA7" s="28">
        <v>0.68411438151285486</v>
      </c>
      <c r="AB7" s="28">
        <v>4.3741935483870966</v>
      </c>
      <c r="AC7" s="28">
        <v>0.97813771110915693</v>
      </c>
      <c r="AD7" s="28">
        <v>4.594771241830065</v>
      </c>
      <c r="AE7" s="28">
        <v>0.65117198010180044</v>
      </c>
      <c r="AF7" s="28">
        <v>4.46</v>
      </c>
      <c r="AG7" s="28">
        <v>0.86894572135816783</v>
      </c>
      <c r="AH7" s="28">
        <v>4.4090909090909092</v>
      </c>
      <c r="AI7" s="28">
        <v>1.0358109713451165</v>
      </c>
      <c r="AJ7" s="28">
        <v>4.3096774193548386</v>
      </c>
      <c r="AK7" s="28">
        <v>1.1162595485874667</v>
      </c>
      <c r="AL7" s="28">
        <v>4.2222222222222223</v>
      </c>
      <c r="AM7" s="28">
        <v>1.1156768936432451</v>
      </c>
      <c r="AN7" s="28">
        <v>4.3552631578947372</v>
      </c>
      <c r="AO7" s="28">
        <v>0.92058258682693705</v>
      </c>
      <c r="AP7" s="28">
        <v>4.5</v>
      </c>
      <c r="AQ7" s="28">
        <v>0.89188258501584472</v>
      </c>
      <c r="AR7" s="28">
        <v>4.4000307673617378</v>
      </c>
      <c r="AS7" s="28">
        <v>4.380334909002074</v>
      </c>
      <c r="AT7" s="24"/>
      <c r="AU7" s="24"/>
      <c r="AV7" s="29"/>
      <c r="AW7" s="25"/>
      <c r="AX7" s="17">
        <v>0</v>
      </c>
      <c r="AY7" s="20">
        <f t="shared" si="3"/>
        <v>0</v>
      </c>
      <c r="AZ7" s="17">
        <v>5</v>
      </c>
      <c r="BA7" s="12">
        <f t="shared" si="4"/>
        <v>0.125</v>
      </c>
      <c r="BB7" s="17">
        <v>35</v>
      </c>
      <c r="BC7" s="12">
        <f t="shared" si="5"/>
        <v>0.875</v>
      </c>
    </row>
    <row r="8" spans="1:55" x14ac:dyDescent="0.2">
      <c r="A8" s="18" t="s">
        <v>52</v>
      </c>
      <c r="B8" s="22">
        <v>116</v>
      </c>
      <c r="C8" s="22">
        <v>112</v>
      </c>
      <c r="D8" s="11">
        <f t="shared" si="0"/>
        <v>0.96551724137931039</v>
      </c>
      <c r="E8" s="22">
        <v>3835</v>
      </c>
      <c r="F8" s="22">
        <v>3699</v>
      </c>
      <c r="G8" s="22">
        <v>2077</v>
      </c>
      <c r="H8" s="12">
        <f t="shared" si="1"/>
        <v>0.54159061277705345</v>
      </c>
      <c r="I8" s="12">
        <f t="shared" si="2"/>
        <v>0.56150310894836442</v>
      </c>
      <c r="J8" s="28">
        <v>3.6475728155339802</v>
      </c>
      <c r="K8" s="28">
        <v>1.176661779666113</v>
      </c>
      <c r="L8" s="28">
        <v>3.9466470876162507</v>
      </c>
      <c r="M8" s="28">
        <v>1.0984759015071557</v>
      </c>
      <c r="N8" s="28">
        <v>3.7062868369351669</v>
      </c>
      <c r="O8" s="28">
        <v>1.1848668259054485</v>
      </c>
      <c r="P8" s="28">
        <v>3.3128153380423813</v>
      </c>
      <c r="Q8" s="28">
        <v>1.36668862045249</v>
      </c>
      <c r="R8" s="28">
        <v>3.7809855649576907</v>
      </c>
      <c r="S8" s="28">
        <v>1.1677672127212304</v>
      </c>
      <c r="T8" s="28">
        <v>3.667976424361493</v>
      </c>
      <c r="U8" s="28">
        <v>1.2856988923851254</v>
      </c>
      <c r="V8" s="28">
        <v>4.1165644171779139</v>
      </c>
      <c r="W8" s="28">
        <v>0.9496052653396867</v>
      </c>
      <c r="X8" s="28">
        <v>3.6163708086785009</v>
      </c>
      <c r="Y8" s="28">
        <v>1.3248379174341811</v>
      </c>
      <c r="Z8" s="28">
        <v>3.9241071428571432</v>
      </c>
      <c r="AA8" s="28">
        <v>1.1830038929532865</v>
      </c>
      <c r="AB8" s="28">
        <v>3.7698979591836732</v>
      </c>
      <c r="AC8" s="28">
        <v>1.138210190855478</v>
      </c>
      <c r="AD8" s="28">
        <v>4.0580441640378551</v>
      </c>
      <c r="AE8" s="28">
        <v>1.0105624934928987</v>
      </c>
      <c r="AF8" s="28">
        <v>4.0691521346963322</v>
      </c>
      <c r="AG8" s="28">
        <v>1.0048132822154621</v>
      </c>
      <c r="AH8" s="28">
        <v>3.8051102204408815</v>
      </c>
      <c r="AI8" s="28">
        <v>1.2695737761240167</v>
      </c>
      <c r="AJ8" s="28">
        <v>3.673124689518132</v>
      </c>
      <c r="AK8" s="28">
        <v>1.2558686964265606</v>
      </c>
      <c r="AL8" s="28">
        <v>3.4542570068746699</v>
      </c>
      <c r="AM8" s="28">
        <v>1.3814502054239675</v>
      </c>
      <c r="AN8" s="28">
        <v>3.5104790419161676</v>
      </c>
      <c r="AO8" s="28">
        <v>1.3344767938907796</v>
      </c>
      <c r="AP8" s="28">
        <v>3.8088235294117645</v>
      </c>
      <c r="AQ8" s="28">
        <v>1.2254333320140565</v>
      </c>
      <c r="AR8" s="28">
        <v>3.7569538342494115</v>
      </c>
      <c r="AS8" s="28">
        <v>3.7669052279353044</v>
      </c>
      <c r="AT8" s="24">
        <v>3.5642414983586632</v>
      </c>
      <c r="AU8" s="24">
        <v>3.4212088748067377</v>
      </c>
      <c r="AV8" s="29">
        <v>3.2909672946652195</v>
      </c>
      <c r="AW8" s="25">
        <v>2.9739278050962499</v>
      </c>
      <c r="AX8" s="17">
        <v>2</v>
      </c>
      <c r="AY8" s="20">
        <f t="shared" si="3"/>
        <v>1.7857142857142856E-2</v>
      </c>
      <c r="AZ8" s="17">
        <v>22</v>
      </c>
      <c r="BA8" s="12">
        <f t="shared" si="4"/>
        <v>0.19642857142857142</v>
      </c>
      <c r="BB8" s="17">
        <v>88</v>
      </c>
      <c r="BC8" s="12">
        <f t="shared" si="5"/>
        <v>0.7857142857142857</v>
      </c>
    </row>
    <row r="9" spans="1:55" x14ac:dyDescent="0.2">
      <c r="A9" s="18" t="s">
        <v>86</v>
      </c>
      <c r="B9" s="22">
        <v>123</v>
      </c>
      <c r="C9" s="22">
        <v>120</v>
      </c>
      <c r="D9" s="11">
        <f t="shared" si="0"/>
        <v>0.97560975609756095</v>
      </c>
      <c r="E9" s="22">
        <v>10813</v>
      </c>
      <c r="F9" s="22">
        <v>10451</v>
      </c>
      <c r="G9" s="22">
        <v>6734</v>
      </c>
      <c r="H9" s="12">
        <f t="shared" si="1"/>
        <v>0.62276888929991681</v>
      </c>
      <c r="I9" s="12">
        <f t="shared" si="2"/>
        <v>0.64434025452109844</v>
      </c>
      <c r="J9" s="28">
        <v>4.3506512729425699</v>
      </c>
      <c r="K9" s="28">
        <v>0.90899614882512048</v>
      </c>
      <c r="L9" s="28">
        <v>4.2777860216649355</v>
      </c>
      <c r="M9" s="28">
        <v>0.96887184541261462</v>
      </c>
      <c r="N9" s="28">
        <v>4.3265608779475011</v>
      </c>
      <c r="O9" s="28">
        <v>0.94242634990630259</v>
      </c>
      <c r="P9" s="28">
        <v>4.2235451704122635</v>
      </c>
      <c r="Q9" s="28">
        <v>1.0179396320579037</v>
      </c>
      <c r="R9" s="28">
        <v>4.368233723861783</v>
      </c>
      <c r="S9" s="28">
        <v>0.95646567379479819</v>
      </c>
      <c r="T9" s="28">
        <v>4.3613046701260192</v>
      </c>
      <c r="U9" s="28">
        <v>0.9761044584713886</v>
      </c>
      <c r="V9" s="28">
        <v>4.4641248874211952</v>
      </c>
      <c r="W9" s="28">
        <v>0.84695986677362556</v>
      </c>
      <c r="X9" s="28">
        <v>4.3461766449318313</v>
      </c>
      <c r="Y9" s="28">
        <v>0.97943672020779926</v>
      </c>
      <c r="Z9" s="28">
        <v>4.4400237529691209</v>
      </c>
      <c r="AA9" s="28">
        <v>0.90243876462691619</v>
      </c>
      <c r="AB9" s="28">
        <v>4.3919771634615383</v>
      </c>
      <c r="AC9" s="28">
        <v>0.9092152731559402</v>
      </c>
      <c r="AD9" s="28">
        <v>4.3512490537471615</v>
      </c>
      <c r="AE9" s="28">
        <v>0.924975372162813</v>
      </c>
      <c r="AF9" s="28">
        <v>4.4221379833206971</v>
      </c>
      <c r="AG9" s="28">
        <v>0.86677076696306532</v>
      </c>
      <c r="AH9" s="28">
        <v>4.3914409696244201</v>
      </c>
      <c r="AI9" s="28">
        <v>0.97905572657322448</v>
      </c>
      <c r="AJ9" s="28">
        <v>4.3762183235867447</v>
      </c>
      <c r="AK9" s="28">
        <v>0.96877848232007935</v>
      </c>
      <c r="AL9" s="28">
        <v>4.2856493408092131</v>
      </c>
      <c r="AM9" s="28">
        <v>0.99647438758763085</v>
      </c>
      <c r="AN9" s="28">
        <v>4.3023538344722851</v>
      </c>
      <c r="AO9" s="28">
        <v>1.017762782072452</v>
      </c>
      <c r="AP9" s="28">
        <v>4.4495933711830595</v>
      </c>
      <c r="AQ9" s="28">
        <v>0.93936888683015241</v>
      </c>
      <c r="AR9" s="28">
        <v>4.3605310036754314</v>
      </c>
      <c r="AS9" s="28">
        <v>4.3554216546497004</v>
      </c>
      <c r="AT9" s="24">
        <v>4.2082369642261241</v>
      </c>
      <c r="AU9" s="24">
        <v>4.1038324608223817</v>
      </c>
      <c r="AV9" s="29"/>
      <c r="AW9" s="25"/>
      <c r="AX9" s="17">
        <v>1</v>
      </c>
      <c r="AY9" s="20">
        <f t="shared" si="3"/>
        <v>8.3333333333333332E-3</v>
      </c>
      <c r="AZ9" s="17">
        <v>3</v>
      </c>
      <c r="BA9" s="12">
        <f t="shared" si="4"/>
        <v>2.5000000000000001E-2</v>
      </c>
      <c r="BB9" s="17">
        <v>116</v>
      </c>
      <c r="BC9" s="12">
        <f t="shared" si="5"/>
        <v>0.96666666666666667</v>
      </c>
    </row>
    <row r="10" spans="1:55" ht="24" x14ac:dyDescent="0.2">
      <c r="A10" s="18" t="s">
        <v>53</v>
      </c>
      <c r="B10" s="22">
        <v>60</v>
      </c>
      <c r="C10" s="22">
        <v>55</v>
      </c>
      <c r="D10" s="11">
        <f t="shared" si="0"/>
        <v>0.91666666666666663</v>
      </c>
      <c r="E10" s="22">
        <v>1169</v>
      </c>
      <c r="F10" s="22">
        <v>1059</v>
      </c>
      <c r="G10" s="22">
        <v>628</v>
      </c>
      <c r="H10" s="12">
        <f t="shared" si="1"/>
        <v>0.53721129170230963</v>
      </c>
      <c r="I10" s="12">
        <f t="shared" si="2"/>
        <v>0.59301227573182247</v>
      </c>
      <c r="J10" s="28">
        <v>3.4092356687898091</v>
      </c>
      <c r="K10" s="28">
        <v>1.2718325418560086</v>
      </c>
      <c r="L10" s="28">
        <v>3.6150159744408947</v>
      </c>
      <c r="M10" s="28">
        <v>1.1488422077357572</v>
      </c>
      <c r="N10" s="28">
        <v>3.3157051282051286</v>
      </c>
      <c r="O10" s="28">
        <v>1.275261467498537</v>
      </c>
      <c r="P10" s="28">
        <v>3.3685897435897436</v>
      </c>
      <c r="Q10" s="28">
        <v>1.2717494757716927</v>
      </c>
      <c r="R10" s="28">
        <v>3.5823999999999998</v>
      </c>
      <c r="S10" s="28">
        <v>1.24579703001733</v>
      </c>
      <c r="T10" s="28">
        <v>3.415730337078652</v>
      </c>
      <c r="U10" s="28">
        <v>1.3909394048931381</v>
      </c>
      <c r="V10" s="28">
        <v>3.7803278688524591</v>
      </c>
      <c r="W10" s="28">
        <v>1.1640544846877605</v>
      </c>
      <c r="X10" s="28">
        <v>3.3974358974358978</v>
      </c>
      <c r="Y10" s="28">
        <v>1.3806329242531801</v>
      </c>
      <c r="Z10" s="28">
        <v>3.696284329563813</v>
      </c>
      <c r="AA10" s="28">
        <v>1.2368216170376236</v>
      </c>
      <c r="AB10" s="28">
        <v>3.5588235294117645</v>
      </c>
      <c r="AC10" s="28">
        <v>1.17634803283226</v>
      </c>
      <c r="AD10" s="28">
        <v>3.7537437603993347</v>
      </c>
      <c r="AE10" s="28">
        <v>1.1534178945635172</v>
      </c>
      <c r="AF10" s="28">
        <v>3.6901893287435454</v>
      </c>
      <c r="AG10" s="28">
        <v>1.2336602125758391</v>
      </c>
      <c r="AH10" s="28">
        <v>3.5505617977528088</v>
      </c>
      <c r="AI10" s="28">
        <v>1.3504397377692818</v>
      </c>
      <c r="AJ10" s="28">
        <v>3.3092948717948714</v>
      </c>
      <c r="AK10" s="28">
        <v>1.368900275525093</v>
      </c>
      <c r="AL10" s="28">
        <v>3.334426229508197</v>
      </c>
      <c r="AM10" s="28">
        <v>1.2491157850887622</v>
      </c>
      <c r="AN10" s="28">
        <v>2.9983896940418679</v>
      </c>
      <c r="AO10" s="28">
        <v>1.4418399352435733</v>
      </c>
      <c r="AP10" s="28">
        <v>3.5702875399361025</v>
      </c>
      <c r="AQ10" s="28">
        <v>1.3443808914212327</v>
      </c>
      <c r="AR10" s="28">
        <v>3.4909671587967579</v>
      </c>
      <c r="AS10" s="28">
        <v>3.4987797142874508</v>
      </c>
      <c r="AT10" s="24">
        <v>3.5902503714276079</v>
      </c>
      <c r="AU10" s="24">
        <v>3.4353838545137707</v>
      </c>
      <c r="AV10" s="29">
        <v>3.2247951833666186</v>
      </c>
      <c r="AW10" s="25">
        <v>3.35392578379061</v>
      </c>
      <c r="AX10" s="17">
        <v>7</v>
      </c>
      <c r="AY10" s="20">
        <f t="shared" si="3"/>
        <v>0.12727272727272726</v>
      </c>
      <c r="AZ10" s="17">
        <v>16</v>
      </c>
      <c r="BA10" s="12">
        <f t="shared" si="4"/>
        <v>0.29090909090909089</v>
      </c>
      <c r="BB10" s="17">
        <v>32</v>
      </c>
      <c r="BC10" s="12">
        <f t="shared" si="5"/>
        <v>0.58181818181818179</v>
      </c>
    </row>
    <row r="11" spans="1:55" x14ac:dyDescent="0.2">
      <c r="A11" s="18" t="s">
        <v>54</v>
      </c>
      <c r="B11" s="22">
        <v>75</v>
      </c>
      <c r="C11" s="22">
        <v>73</v>
      </c>
      <c r="D11" s="11">
        <f t="shared" si="0"/>
        <v>0.97333333333333338</v>
      </c>
      <c r="E11" s="22">
        <v>3409</v>
      </c>
      <c r="F11" s="22">
        <v>3333</v>
      </c>
      <c r="G11" s="22">
        <v>1558</v>
      </c>
      <c r="H11" s="12">
        <f t="shared" si="1"/>
        <v>0.45702552068055147</v>
      </c>
      <c r="I11" s="12">
        <f t="shared" si="2"/>
        <v>0.46744674467446745</v>
      </c>
      <c r="J11" s="28">
        <v>3.784891165172855</v>
      </c>
      <c r="K11" s="28">
        <v>1.2054409916349085</v>
      </c>
      <c r="L11" s="28">
        <v>3.9435535599743421</v>
      </c>
      <c r="M11" s="28">
        <v>1.1647574230594095</v>
      </c>
      <c r="N11" s="28">
        <v>3.7533805537669025</v>
      </c>
      <c r="O11" s="28">
        <v>1.2016689274770431</v>
      </c>
      <c r="P11" s="28">
        <v>3.6843467011642952</v>
      </c>
      <c r="Q11" s="28">
        <v>1.1820020483409206</v>
      </c>
      <c r="R11" s="28">
        <v>3.9081567116249198</v>
      </c>
      <c r="S11" s="28">
        <v>1.198336035853423</v>
      </c>
      <c r="T11" s="28">
        <v>3.6905222437137333</v>
      </c>
      <c r="U11" s="28">
        <v>1.3246292322101516</v>
      </c>
      <c r="V11" s="28">
        <v>4.1298108284409656</v>
      </c>
      <c r="W11" s="28">
        <v>1.0219915980943797</v>
      </c>
      <c r="X11" s="28">
        <v>3.7479153303399615</v>
      </c>
      <c r="Y11" s="28">
        <v>1.3189132708601659</v>
      </c>
      <c r="Z11" s="28">
        <v>4.0682110682110686</v>
      </c>
      <c r="AA11" s="28">
        <v>1.1030464503082935</v>
      </c>
      <c r="AB11" s="28">
        <v>3.8885267275097783</v>
      </c>
      <c r="AC11" s="28">
        <v>1.1822067598137243</v>
      </c>
      <c r="AD11" s="28">
        <v>3.9619999999999997</v>
      </c>
      <c r="AE11" s="28">
        <v>1.1795010244449415</v>
      </c>
      <c r="AF11" s="28">
        <v>4.0006816632583506</v>
      </c>
      <c r="AG11" s="28">
        <v>1.0729998968727747</v>
      </c>
      <c r="AH11" s="28">
        <v>3.8070512820512823</v>
      </c>
      <c r="AI11" s="28">
        <v>1.2981551100226212</v>
      </c>
      <c r="AJ11" s="28">
        <v>3.7692802056555266</v>
      </c>
      <c r="AK11" s="28">
        <v>1.2310704461303952</v>
      </c>
      <c r="AL11" s="28">
        <v>3.6168658698539176</v>
      </c>
      <c r="AM11" s="28">
        <v>1.2560429249379419</v>
      </c>
      <c r="AN11" s="28">
        <v>3.5291450777202069</v>
      </c>
      <c r="AO11" s="28">
        <v>1.358309790410301</v>
      </c>
      <c r="AP11" s="28">
        <v>3.9452672247263365</v>
      </c>
      <c r="AQ11" s="28">
        <v>1.2369987655517893</v>
      </c>
      <c r="AR11" s="28">
        <v>3.8370356595990849</v>
      </c>
      <c r="AS11" s="28">
        <v>3.6493948341324827</v>
      </c>
      <c r="AT11" s="24">
        <v>3.6287033490597311</v>
      </c>
      <c r="AU11" s="24">
        <v>3.5212163420121012</v>
      </c>
      <c r="AV11" s="29">
        <v>3.3799221442691385</v>
      </c>
      <c r="AW11" s="25">
        <v>3.23616262100568</v>
      </c>
      <c r="AX11" s="17">
        <v>4</v>
      </c>
      <c r="AY11" s="20">
        <f t="shared" si="3"/>
        <v>5.4794520547945202E-2</v>
      </c>
      <c r="AZ11" s="17">
        <v>19</v>
      </c>
      <c r="BA11" s="12">
        <f t="shared" si="4"/>
        <v>0.26027397260273971</v>
      </c>
      <c r="BB11" s="17">
        <v>50</v>
      </c>
      <c r="BC11" s="12">
        <f t="shared" si="5"/>
        <v>0.68493150684931503</v>
      </c>
    </row>
    <row r="12" spans="1:55" x14ac:dyDescent="0.2">
      <c r="A12" s="18" t="s">
        <v>66</v>
      </c>
      <c r="B12" s="22">
        <v>171</v>
      </c>
      <c r="C12" s="22">
        <v>141</v>
      </c>
      <c r="D12" s="11">
        <f t="shared" si="0"/>
        <v>0.82456140350877194</v>
      </c>
      <c r="E12" s="22">
        <v>11350</v>
      </c>
      <c r="F12" s="22">
        <v>9816</v>
      </c>
      <c r="G12" s="22">
        <v>2926</v>
      </c>
      <c r="H12" s="12">
        <f t="shared" si="1"/>
        <v>0.25779735682819382</v>
      </c>
      <c r="I12" s="12">
        <f t="shared" si="2"/>
        <v>0.29808475957620212</v>
      </c>
      <c r="J12" s="28">
        <v>3.3418454204971058</v>
      </c>
      <c r="K12" s="28">
        <v>1.3098182443003734</v>
      </c>
      <c r="L12" s="28">
        <v>3.4060792349726778</v>
      </c>
      <c r="M12" s="28">
        <v>1.2539788845519477</v>
      </c>
      <c r="N12" s="28">
        <v>3.352719808416011</v>
      </c>
      <c r="O12" s="28">
        <v>1.2951851514905102</v>
      </c>
      <c r="P12" s="28">
        <v>3.1340839303991812</v>
      </c>
      <c r="Q12" s="28">
        <v>1.437460635730367</v>
      </c>
      <c r="R12" s="28">
        <v>3.4423994546693937</v>
      </c>
      <c r="S12" s="28">
        <v>1.3191688202134282</v>
      </c>
      <c r="T12" s="28">
        <v>3.2289033139733512</v>
      </c>
      <c r="U12" s="28">
        <v>1.4455892623971234</v>
      </c>
      <c r="V12" s="28">
        <v>3.6979381443298971</v>
      </c>
      <c r="W12" s="28">
        <v>1.1808156696362107</v>
      </c>
      <c r="X12" s="28">
        <v>3.2929740791268758</v>
      </c>
      <c r="Y12" s="28">
        <v>1.4533837905768265</v>
      </c>
      <c r="Z12" s="28">
        <v>3.5279014036288938</v>
      </c>
      <c r="AA12" s="28">
        <v>1.3216103426671031</v>
      </c>
      <c r="AB12" s="28">
        <v>3.3893713094824589</v>
      </c>
      <c r="AC12" s="28">
        <v>1.3187027689097235</v>
      </c>
      <c r="AD12" s="28">
        <v>3.4230215827338126</v>
      </c>
      <c r="AE12" s="28">
        <v>1.3555808729586398</v>
      </c>
      <c r="AF12" s="28">
        <v>3.6378227494766229</v>
      </c>
      <c r="AG12" s="28">
        <v>1.2499909300378178</v>
      </c>
      <c r="AH12" s="28">
        <v>3.2646353988360151</v>
      </c>
      <c r="AI12" s="28">
        <v>1.5116161918178466</v>
      </c>
      <c r="AJ12" s="28">
        <v>3.2803418803418802</v>
      </c>
      <c r="AK12" s="28">
        <v>1.4269829098479681</v>
      </c>
      <c r="AL12" s="28">
        <v>3.0425164189422746</v>
      </c>
      <c r="AM12" s="28">
        <v>1.536711767318149</v>
      </c>
      <c r="AN12" s="28">
        <v>3.2347885871433482</v>
      </c>
      <c r="AO12" s="28">
        <v>1.4336043797705065</v>
      </c>
      <c r="AP12" s="28">
        <v>3.4294541709577757</v>
      </c>
      <c r="AQ12" s="28">
        <v>1.4406382840042691</v>
      </c>
      <c r="AR12" s="28">
        <v>3.3603998169369156</v>
      </c>
      <c r="AS12" s="28">
        <v>3.3416964166342673</v>
      </c>
      <c r="AT12" s="24">
        <v>3.2742975980340803</v>
      </c>
      <c r="AU12" s="24">
        <v>3.2589494496346725</v>
      </c>
      <c r="AV12" s="29">
        <v>3.0153861564363886</v>
      </c>
      <c r="AW12" s="25"/>
      <c r="AX12" s="17">
        <v>13</v>
      </c>
      <c r="AY12" s="20">
        <f t="shared" si="3"/>
        <v>9.2198581560283682E-2</v>
      </c>
      <c r="AZ12" s="17">
        <v>51</v>
      </c>
      <c r="BA12" s="12">
        <f t="shared" si="4"/>
        <v>0.36170212765957449</v>
      </c>
      <c r="BB12" s="17">
        <v>77</v>
      </c>
      <c r="BC12" s="12">
        <f t="shared" si="5"/>
        <v>0.54609929078014185</v>
      </c>
    </row>
    <row r="13" spans="1:55" ht="24" x14ac:dyDescent="0.2">
      <c r="A13" s="18" t="s">
        <v>67</v>
      </c>
      <c r="B13" s="22">
        <v>75</v>
      </c>
      <c r="C13" s="22">
        <v>68</v>
      </c>
      <c r="D13" s="11">
        <f t="shared" si="0"/>
        <v>0.90666666666666662</v>
      </c>
      <c r="E13" s="22">
        <v>2994</v>
      </c>
      <c r="F13" s="22">
        <v>2751</v>
      </c>
      <c r="G13" s="22">
        <v>1062</v>
      </c>
      <c r="H13" s="12">
        <f t="shared" si="1"/>
        <v>0.35470941883767537</v>
      </c>
      <c r="I13" s="12">
        <f t="shared" si="2"/>
        <v>0.386041439476554</v>
      </c>
      <c r="J13" s="28">
        <v>3.2412488174077581</v>
      </c>
      <c r="K13" s="28">
        <v>1.2492122594722346</v>
      </c>
      <c r="L13" s="28">
        <v>3.5284090909090908</v>
      </c>
      <c r="M13" s="28">
        <v>1.1633398429609405</v>
      </c>
      <c r="N13" s="28">
        <v>3.2932828760643327</v>
      </c>
      <c r="O13" s="28">
        <v>1.2307485582532438</v>
      </c>
      <c r="P13" s="28">
        <v>3.168241965973535</v>
      </c>
      <c r="Q13" s="28">
        <v>1.2096230919704993</v>
      </c>
      <c r="R13" s="28">
        <v>3.3846880907372396</v>
      </c>
      <c r="S13" s="28">
        <v>1.2175589741173249</v>
      </c>
      <c r="T13" s="28">
        <v>3.2483412322274878</v>
      </c>
      <c r="U13" s="28">
        <v>1.3295527513534982</v>
      </c>
      <c r="V13" s="28">
        <v>3.6431334622823988</v>
      </c>
      <c r="W13" s="28">
        <v>1.0588652403752139</v>
      </c>
      <c r="X13" s="28">
        <v>3.2490566037735853</v>
      </c>
      <c r="Y13" s="28">
        <v>1.3529314980092106</v>
      </c>
      <c r="Z13" s="28">
        <v>3.5451950523311133</v>
      </c>
      <c r="AA13" s="28">
        <v>1.2020452104350525</v>
      </c>
      <c r="AB13" s="28">
        <v>3.4034749034749039</v>
      </c>
      <c r="AC13" s="28">
        <v>1.1538702251442368</v>
      </c>
      <c r="AD13" s="28">
        <v>3.4883720930232558</v>
      </c>
      <c r="AE13" s="28">
        <v>1.2079598989042375</v>
      </c>
      <c r="AF13" s="28">
        <v>3.5769603097773475</v>
      </c>
      <c r="AG13" s="28">
        <v>1.1296118358459053</v>
      </c>
      <c r="AH13" s="28">
        <v>3.322916666666667</v>
      </c>
      <c r="AI13" s="28">
        <v>1.3246230941442942</v>
      </c>
      <c r="AJ13" s="28">
        <v>3.2254995242626068</v>
      </c>
      <c r="AK13" s="28">
        <v>1.315774387416808</v>
      </c>
      <c r="AL13" s="28">
        <v>3.0916030534351142</v>
      </c>
      <c r="AM13" s="28">
        <v>1.3247519236548848</v>
      </c>
      <c r="AN13" s="28">
        <v>3.1956315289648627</v>
      </c>
      <c r="AO13" s="28">
        <v>1.3095093449945123</v>
      </c>
      <c r="AP13" s="28">
        <v>3.3744030563514809</v>
      </c>
      <c r="AQ13" s="28">
        <v>1.3101739868238764</v>
      </c>
      <c r="AR13" s="28">
        <v>3.3517916663331047</v>
      </c>
      <c r="AS13" s="28">
        <v>3.3927226918809303</v>
      </c>
      <c r="AT13" s="24">
        <v>3.3370724148368045</v>
      </c>
      <c r="AU13" s="24">
        <v>3.2600462426998038</v>
      </c>
      <c r="AV13" s="29">
        <v>3.0588326875633434</v>
      </c>
      <c r="AW13" s="25"/>
      <c r="AX13" s="17">
        <v>6</v>
      </c>
      <c r="AY13" s="20">
        <f t="shared" si="3"/>
        <v>8.8235294117647065E-2</v>
      </c>
      <c r="AZ13" s="17">
        <v>30</v>
      </c>
      <c r="BA13" s="12">
        <f t="shared" si="4"/>
        <v>0.44117647058823528</v>
      </c>
      <c r="BB13" s="17">
        <v>32</v>
      </c>
      <c r="BC13" s="12">
        <f t="shared" si="5"/>
        <v>0.47058823529411764</v>
      </c>
    </row>
    <row r="14" spans="1:55" ht="24" x14ac:dyDescent="0.2">
      <c r="A14" s="18" t="s">
        <v>68</v>
      </c>
      <c r="B14" s="22">
        <v>75</v>
      </c>
      <c r="C14" s="22">
        <v>60</v>
      </c>
      <c r="D14" s="11">
        <f t="shared" si="0"/>
        <v>0.8</v>
      </c>
      <c r="E14" s="22">
        <v>1474</v>
      </c>
      <c r="F14" s="22">
        <v>1246</v>
      </c>
      <c r="G14" s="22">
        <v>345</v>
      </c>
      <c r="H14" s="12">
        <f t="shared" si="1"/>
        <v>0.23405698778833106</v>
      </c>
      <c r="I14" s="12">
        <f t="shared" si="2"/>
        <v>0.2768860353130016</v>
      </c>
      <c r="J14" s="28">
        <v>3.2737430167597763</v>
      </c>
      <c r="K14" s="28">
        <v>1.3278002815148442</v>
      </c>
      <c r="L14" s="28">
        <v>3.5814606741573032</v>
      </c>
      <c r="M14" s="28">
        <v>1.2880584208973169</v>
      </c>
      <c r="N14" s="28">
        <v>3.3585434173669464</v>
      </c>
      <c r="O14" s="28">
        <v>1.2878514913611765</v>
      </c>
      <c r="P14" s="28">
        <v>3.2402234636871512</v>
      </c>
      <c r="Q14" s="28">
        <v>1.3046337508308596</v>
      </c>
      <c r="R14" s="28">
        <v>3.4636871508379885</v>
      </c>
      <c r="S14" s="28">
        <v>1.2717690280804215</v>
      </c>
      <c r="T14" s="28">
        <v>3.2737430167597763</v>
      </c>
      <c r="U14" s="28">
        <v>1.3954967321675606</v>
      </c>
      <c r="V14" s="28">
        <v>3.6825842696629216</v>
      </c>
      <c r="W14" s="28">
        <v>1.1454992808593054</v>
      </c>
      <c r="X14" s="28">
        <v>3.367977528089888</v>
      </c>
      <c r="Y14" s="28">
        <v>1.4444731396534887</v>
      </c>
      <c r="Z14" s="28">
        <v>3.6846590909090908</v>
      </c>
      <c r="AA14" s="28">
        <v>1.2567964766743227</v>
      </c>
      <c r="AB14" s="28">
        <v>3.4131054131054128</v>
      </c>
      <c r="AC14" s="28">
        <v>1.3042771137522415</v>
      </c>
      <c r="AD14" s="28">
        <v>3.5257142857142858</v>
      </c>
      <c r="AE14" s="28">
        <v>1.3387292177163188</v>
      </c>
      <c r="AF14" s="28">
        <v>3.6563380281690137</v>
      </c>
      <c r="AG14" s="28">
        <v>1.1986767815312129</v>
      </c>
      <c r="AH14" s="28">
        <v>3.3595505617977528</v>
      </c>
      <c r="AI14" s="28">
        <v>1.431956240396262</v>
      </c>
      <c r="AJ14" s="28">
        <v>3.2633053221288515</v>
      </c>
      <c r="AK14" s="28">
        <v>1.4467671869838006</v>
      </c>
      <c r="AL14" s="28">
        <v>3.1235955056179776</v>
      </c>
      <c r="AM14" s="28">
        <v>1.4920781429599796</v>
      </c>
      <c r="AN14" s="28">
        <v>3.2740112994350286</v>
      </c>
      <c r="AO14" s="28">
        <v>1.396546288740723</v>
      </c>
      <c r="AP14" s="28">
        <v>3.5625</v>
      </c>
      <c r="AQ14" s="28">
        <v>1.3740957770641224</v>
      </c>
      <c r="AR14" s="28">
        <v>3.4179260025999509</v>
      </c>
      <c r="AS14" s="28">
        <v>3.7122370812615166</v>
      </c>
      <c r="AT14" s="24">
        <v>3.2788352342195437</v>
      </c>
      <c r="AU14" s="24">
        <v>3.2763907795905851</v>
      </c>
      <c r="AV14" s="29">
        <v>3.2945360693402521</v>
      </c>
      <c r="AW14" s="25"/>
      <c r="AX14" s="17">
        <v>6</v>
      </c>
      <c r="AY14" s="20">
        <f t="shared" si="3"/>
        <v>0.1</v>
      </c>
      <c r="AZ14" s="17">
        <v>20</v>
      </c>
      <c r="BA14" s="12">
        <f t="shared" si="4"/>
        <v>0.33333333333333331</v>
      </c>
      <c r="BB14" s="17">
        <v>34</v>
      </c>
      <c r="BC14" s="12">
        <f t="shared" si="5"/>
        <v>0.56666666666666665</v>
      </c>
    </row>
    <row r="15" spans="1:55" ht="38.25" customHeight="1" x14ac:dyDescent="0.2">
      <c r="A15" s="18" t="s">
        <v>69</v>
      </c>
      <c r="B15" s="22">
        <v>195</v>
      </c>
      <c r="C15" s="22">
        <v>168</v>
      </c>
      <c r="D15" s="11">
        <f t="shared" si="0"/>
        <v>0.86153846153846159</v>
      </c>
      <c r="E15" s="22">
        <v>7624</v>
      </c>
      <c r="F15" s="22">
        <v>7132</v>
      </c>
      <c r="G15" s="22">
        <v>2895</v>
      </c>
      <c r="H15" s="12">
        <f t="shared" si="1"/>
        <v>0.37972193074501576</v>
      </c>
      <c r="I15" s="12">
        <f t="shared" si="2"/>
        <v>0.40591699383062252</v>
      </c>
      <c r="J15" s="28">
        <v>3.3508219657222806</v>
      </c>
      <c r="K15" s="28">
        <v>1.2096044419744267</v>
      </c>
      <c r="L15" s="28">
        <v>3.5995717344753748</v>
      </c>
      <c r="M15" s="28">
        <v>1.0860085268411352</v>
      </c>
      <c r="N15" s="28">
        <v>3.4163726182074807</v>
      </c>
      <c r="O15" s="28">
        <v>1.1728943370139038</v>
      </c>
      <c r="P15" s="28">
        <v>3.273653566229985</v>
      </c>
      <c r="Q15" s="28">
        <v>1.2050072203476219</v>
      </c>
      <c r="R15" s="28">
        <v>3.5037379850480601</v>
      </c>
      <c r="S15" s="28">
        <v>1.1918512261916372</v>
      </c>
      <c r="T15" s="28">
        <v>3.3953244940683884</v>
      </c>
      <c r="U15" s="28">
        <v>1.3301875563912515</v>
      </c>
      <c r="V15" s="28">
        <v>3.7835728952772074</v>
      </c>
      <c r="W15" s="28">
        <v>1.0675237453775936</v>
      </c>
      <c r="X15" s="28">
        <v>3.3635087719298244</v>
      </c>
      <c r="Y15" s="28">
        <v>1.3410397788729254</v>
      </c>
      <c r="Z15" s="28">
        <v>3.7004881450488147</v>
      </c>
      <c r="AA15" s="28">
        <v>1.1705532964089833</v>
      </c>
      <c r="AB15" s="28">
        <v>3.4682080924855487</v>
      </c>
      <c r="AC15" s="28">
        <v>1.1554098552358509</v>
      </c>
      <c r="AD15" s="28">
        <v>3.6768240343347642</v>
      </c>
      <c r="AE15" s="28">
        <v>1.177698435181612</v>
      </c>
      <c r="AF15" s="28">
        <v>3.8070752776635128</v>
      </c>
      <c r="AG15" s="28">
        <v>1.0687048765746288</v>
      </c>
      <c r="AH15" s="28">
        <v>3.4219734079776067</v>
      </c>
      <c r="AI15" s="28">
        <v>1.3466777499476223</v>
      </c>
      <c r="AJ15" s="28">
        <v>3.3424274221755859</v>
      </c>
      <c r="AK15" s="28">
        <v>1.304573110883583</v>
      </c>
      <c r="AL15" s="28">
        <v>3.3010167029774875</v>
      </c>
      <c r="AM15" s="28">
        <v>1.2621892476521761</v>
      </c>
      <c r="AN15" s="28">
        <v>3.3335721963453961</v>
      </c>
      <c r="AO15" s="28">
        <v>1.2793938188084681</v>
      </c>
      <c r="AP15" s="28">
        <v>3.5457073340285019</v>
      </c>
      <c r="AQ15" s="28">
        <v>1.2945219579478191</v>
      </c>
      <c r="AR15" s="28">
        <v>3.4872856849409311</v>
      </c>
      <c r="AS15" s="28">
        <v>3.4746639609597487</v>
      </c>
      <c r="AT15" s="24">
        <v>3.3661419042293437</v>
      </c>
      <c r="AU15" s="24">
        <v>3.197329961880945</v>
      </c>
      <c r="AV15" s="29">
        <v>2.9072261192985982</v>
      </c>
      <c r="AW15" s="25"/>
      <c r="AX15" s="17">
        <v>9</v>
      </c>
      <c r="AY15" s="20">
        <f t="shared" si="3"/>
        <v>5.3571428571428568E-2</v>
      </c>
      <c r="AZ15" s="17">
        <v>57</v>
      </c>
      <c r="BA15" s="12">
        <f t="shared" si="4"/>
        <v>0.3392857142857143</v>
      </c>
      <c r="BB15" s="17">
        <v>102</v>
      </c>
      <c r="BC15" s="12">
        <f t="shared" si="5"/>
        <v>0.6071428571428571</v>
      </c>
    </row>
    <row r="16" spans="1:55" x14ac:dyDescent="0.2">
      <c r="A16" s="18" t="s">
        <v>70</v>
      </c>
      <c r="B16" s="22">
        <v>76</v>
      </c>
      <c r="C16" s="22">
        <v>66</v>
      </c>
      <c r="D16" s="11">
        <f t="shared" si="0"/>
        <v>0.86842105263157898</v>
      </c>
      <c r="E16" s="22">
        <v>1917</v>
      </c>
      <c r="F16" s="22">
        <v>1600</v>
      </c>
      <c r="G16" s="22">
        <v>730</v>
      </c>
      <c r="H16" s="12">
        <f t="shared" si="1"/>
        <v>0.38080333854981741</v>
      </c>
      <c r="I16" s="12">
        <f t="shared" si="2"/>
        <v>0.45624999999999999</v>
      </c>
      <c r="J16" s="28">
        <v>3.1164383561643838</v>
      </c>
      <c r="K16" s="28">
        <v>1.2901644472680829</v>
      </c>
      <c r="L16" s="28">
        <v>3.3493810178817061</v>
      </c>
      <c r="M16" s="28">
        <v>1.1700393375968758</v>
      </c>
      <c r="N16" s="28">
        <v>3.2098765432098766</v>
      </c>
      <c r="O16" s="28">
        <v>1.1833834040811613</v>
      </c>
      <c r="P16" s="28">
        <v>3.05</v>
      </c>
      <c r="Q16" s="28">
        <v>1.2114041439585717</v>
      </c>
      <c r="R16" s="28">
        <v>3.2938718662952642</v>
      </c>
      <c r="S16" s="28">
        <v>1.1936420684114124</v>
      </c>
      <c r="T16" s="28">
        <v>3.1281337047353759</v>
      </c>
      <c r="U16" s="28">
        <v>1.4143178022045797</v>
      </c>
      <c r="V16" s="28">
        <v>3.5486238532110095</v>
      </c>
      <c r="W16" s="28">
        <v>1.1161544958085297</v>
      </c>
      <c r="X16" s="28">
        <v>3.1952908587257616</v>
      </c>
      <c r="Y16" s="28">
        <v>1.3852527539801218</v>
      </c>
      <c r="Z16" s="28">
        <v>3.4337016574585633</v>
      </c>
      <c r="AA16" s="28">
        <v>1.2873254210653224</v>
      </c>
      <c r="AB16" s="28">
        <v>3.2851063829787233</v>
      </c>
      <c r="AC16" s="28">
        <v>1.2167236654410747</v>
      </c>
      <c r="AD16" s="28">
        <v>3.4412811387900355</v>
      </c>
      <c r="AE16" s="28">
        <v>1.1935191822499975</v>
      </c>
      <c r="AF16" s="28">
        <v>3.4720616570327554</v>
      </c>
      <c r="AG16" s="28">
        <v>1.1271264587444829</v>
      </c>
      <c r="AH16" s="28">
        <v>3.2725988700564974</v>
      </c>
      <c r="AI16" s="28">
        <v>1.3384726613134348</v>
      </c>
      <c r="AJ16" s="28">
        <v>3.0710306406685239</v>
      </c>
      <c r="AK16" s="28">
        <v>1.3390312869242396</v>
      </c>
      <c r="AL16" s="28">
        <v>3.0230215827338132</v>
      </c>
      <c r="AM16" s="28">
        <v>1.2452104815729259</v>
      </c>
      <c r="AN16" s="28">
        <v>3.1918194640338502</v>
      </c>
      <c r="AO16" s="28">
        <v>1.2702034714182993</v>
      </c>
      <c r="AP16" s="28">
        <v>3.350486787204451</v>
      </c>
      <c r="AQ16" s="28">
        <v>1.3361754575809104</v>
      </c>
      <c r="AR16" s="28">
        <v>3.2607484930106225</v>
      </c>
      <c r="AS16" s="28">
        <v>3.152103408525643</v>
      </c>
      <c r="AT16" s="24">
        <v>3.1022888846792309</v>
      </c>
      <c r="AU16" s="24">
        <v>2.9355572072093241</v>
      </c>
      <c r="AV16" s="29">
        <v>3.0320221576249304</v>
      </c>
      <c r="AW16" s="25"/>
      <c r="AX16" s="17">
        <v>6</v>
      </c>
      <c r="AY16" s="20">
        <f t="shared" si="3"/>
        <v>9.0909090909090912E-2</v>
      </c>
      <c r="AZ16" s="17">
        <v>33</v>
      </c>
      <c r="BA16" s="12">
        <f t="shared" si="4"/>
        <v>0.5</v>
      </c>
      <c r="BB16" s="17">
        <v>27</v>
      </c>
      <c r="BC16" s="12">
        <f t="shared" si="5"/>
        <v>0.40909090909090912</v>
      </c>
    </row>
    <row r="17" spans="1:55" ht="36" x14ac:dyDescent="0.2">
      <c r="A17" s="18" t="s">
        <v>71</v>
      </c>
      <c r="B17" s="22">
        <v>92</v>
      </c>
      <c r="C17" s="22">
        <v>77</v>
      </c>
      <c r="D17" s="11">
        <f t="shared" si="0"/>
        <v>0.83695652173913049</v>
      </c>
      <c r="E17" s="22">
        <v>2987</v>
      </c>
      <c r="F17" s="22">
        <v>2539</v>
      </c>
      <c r="G17" s="22">
        <v>839</v>
      </c>
      <c r="H17" s="12">
        <f t="shared" si="1"/>
        <v>0.28088382992969535</v>
      </c>
      <c r="I17" s="12">
        <f t="shared" si="2"/>
        <v>0.33044505710909805</v>
      </c>
      <c r="J17" s="28">
        <v>3.4032825322391558</v>
      </c>
      <c r="K17" s="28">
        <v>1.2150245482637885</v>
      </c>
      <c r="L17" s="28">
        <v>3.5905325443786982</v>
      </c>
      <c r="M17" s="28">
        <v>1.1473273601836882</v>
      </c>
      <c r="N17" s="28">
        <v>3.42</v>
      </c>
      <c r="O17" s="28">
        <v>1.1647064765298543</v>
      </c>
      <c r="P17" s="28">
        <v>3.2835112692763939</v>
      </c>
      <c r="Q17" s="28">
        <v>1.1996642505009238</v>
      </c>
      <c r="R17" s="28">
        <v>3.541371158392435</v>
      </c>
      <c r="S17" s="28">
        <v>1.1830421225213781</v>
      </c>
      <c r="T17" s="28">
        <v>3.2173913043478262</v>
      </c>
      <c r="U17" s="28">
        <v>1.4062069092270022</v>
      </c>
      <c r="V17" s="28">
        <v>3.693548387096774</v>
      </c>
      <c r="W17" s="28">
        <v>1.0755559245241149</v>
      </c>
      <c r="X17" s="28">
        <v>3.2873969375736163</v>
      </c>
      <c r="Y17" s="28">
        <v>1.3804435654013512</v>
      </c>
      <c r="Z17" s="28">
        <v>3.4771395076201639</v>
      </c>
      <c r="AA17" s="28">
        <v>1.3413804635325386</v>
      </c>
      <c r="AB17" s="28">
        <v>3.3705035971223021</v>
      </c>
      <c r="AC17" s="28">
        <v>1.2535390612360728</v>
      </c>
      <c r="AD17" s="28">
        <v>3.444274809160305</v>
      </c>
      <c r="AE17" s="28">
        <v>1.3074747121658636</v>
      </c>
      <c r="AF17" s="28">
        <v>3.7037037037037033</v>
      </c>
      <c r="AG17" s="28">
        <v>1.0723165697632169</v>
      </c>
      <c r="AH17" s="28">
        <v>3.478365384615385</v>
      </c>
      <c r="AI17" s="28">
        <v>1.3299483872120486</v>
      </c>
      <c r="AJ17" s="28">
        <v>3.258064516129032</v>
      </c>
      <c r="AK17" s="28">
        <v>1.3731762378901</v>
      </c>
      <c r="AL17" s="28">
        <v>3.2269938650306749</v>
      </c>
      <c r="AM17" s="28">
        <v>1.2595676222634442</v>
      </c>
      <c r="AN17" s="28">
        <v>3.3297746144721234</v>
      </c>
      <c r="AO17" s="28">
        <v>1.3007537996953937</v>
      </c>
      <c r="AP17" s="28">
        <v>3.463905325443787</v>
      </c>
      <c r="AQ17" s="28">
        <v>1.3692087778813211</v>
      </c>
      <c r="AR17" s="28">
        <v>3.4229270268589636</v>
      </c>
      <c r="AS17" s="28">
        <v>3.2866312255366976</v>
      </c>
      <c r="AT17" s="24">
        <v>2.8723263221685236</v>
      </c>
      <c r="AU17" s="24">
        <v>3.1665175016160028</v>
      </c>
      <c r="AV17" s="29">
        <v>2.8216524709851951</v>
      </c>
      <c r="AW17" s="25"/>
      <c r="AX17" s="17">
        <v>3</v>
      </c>
      <c r="AY17" s="20">
        <f t="shared" si="3"/>
        <v>3.896103896103896E-2</v>
      </c>
      <c r="AZ17" s="17">
        <v>26</v>
      </c>
      <c r="BA17" s="12">
        <f t="shared" si="4"/>
        <v>0.33766233766233766</v>
      </c>
      <c r="BB17" s="17">
        <v>48</v>
      </c>
      <c r="BC17" s="12">
        <f t="shared" si="5"/>
        <v>0.62337662337662336</v>
      </c>
    </row>
    <row r="18" spans="1:55" ht="24" x14ac:dyDescent="0.2">
      <c r="A18" s="18" t="s">
        <v>72</v>
      </c>
      <c r="B18" s="22">
        <v>165</v>
      </c>
      <c r="C18" s="22">
        <v>120</v>
      </c>
      <c r="D18" s="11">
        <f t="shared" si="0"/>
        <v>0.72727272727272729</v>
      </c>
      <c r="E18" s="22">
        <v>8230</v>
      </c>
      <c r="F18" s="22">
        <v>6173</v>
      </c>
      <c r="G18" s="22">
        <v>2415</v>
      </c>
      <c r="H18" s="12">
        <f t="shared" si="1"/>
        <v>0.29343863912515189</v>
      </c>
      <c r="I18" s="12">
        <f t="shared" si="2"/>
        <v>0.39121982828446461</v>
      </c>
      <c r="J18" s="28">
        <v>3.2151162790697674</v>
      </c>
      <c r="K18" s="28">
        <v>1.1932412389174556</v>
      </c>
      <c r="L18" s="28">
        <v>3.5739167374681395</v>
      </c>
      <c r="M18" s="28">
        <v>1.0151022916761032</v>
      </c>
      <c r="N18" s="28">
        <v>3.2054621848739497</v>
      </c>
      <c r="O18" s="28">
        <v>1.1523685859193289</v>
      </c>
      <c r="P18" s="28">
        <v>3.0396588486140725</v>
      </c>
      <c r="Q18" s="28">
        <v>1.2681621655261688</v>
      </c>
      <c r="R18" s="28">
        <v>3.4147368421052633</v>
      </c>
      <c r="S18" s="28">
        <v>1.098991731308641</v>
      </c>
      <c r="T18" s="28">
        <v>3.0378310214375785</v>
      </c>
      <c r="U18" s="28">
        <v>1.3116023154559713</v>
      </c>
      <c r="V18" s="28">
        <v>3.6890881913303435</v>
      </c>
      <c r="W18" s="28">
        <v>0.98973078717713203</v>
      </c>
      <c r="X18" s="28">
        <v>3.1531080517313308</v>
      </c>
      <c r="Y18" s="28">
        <v>1.3168794964864541</v>
      </c>
      <c r="Z18" s="28">
        <v>3.522689075630252</v>
      </c>
      <c r="AA18" s="28">
        <v>1.1710396856395786</v>
      </c>
      <c r="AB18" s="28">
        <v>3.2993168232280103</v>
      </c>
      <c r="AC18" s="28">
        <v>1.1417806570043536</v>
      </c>
      <c r="AD18" s="28">
        <v>3.3672999424294758</v>
      </c>
      <c r="AE18" s="28">
        <v>1.214398040308498</v>
      </c>
      <c r="AF18" s="28">
        <v>3.6664932362122791</v>
      </c>
      <c r="AG18" s="28">
        <v>1.0841834621552104</v>
      </c>
      <c r="AH18" s="28">
        <v>3.2449664429530198</v>
      </c>
      <c r="AI18" s="28">
        <v>1.323024612919466</v>
      </c>
      <c r="AJ18" s="28">
        <v>3.2083857442348007</v>
      </c>
      <c r="AK18" s="28">
        <v>1.2501458673994041</v>
      </c>
      <c r="AL18" s="28">
        <v>2.976643598615917</v>
      </c>
      <c r="AM18" s="28">
        <v>1.3447222791067865</v>
      </c>
      <c r="AN18" s="28">
        <v>3.0719148936170209</v>
      </c>
      <c r="AO18" s="28">
        <v>1.2674058583493215</v>
      </c>
      <c r="AP18" s="28">
        <v>3.3226756415649978</v>
      </c>
      <c r="AQ18" s="28">
        <v>1.2312553804609461</v>
      </c>
      <c r="AR18" s="28">
        <v>3.2946649150068366</v>
      </c>
      <c r="AS18" s="28">
        <v>3.2029024036474047</v>
      </c>
      <c r="AT18" s="24">
        <v>3.0925701295939274</v>
      </c>
      <c r="AU18" s="24">
        <v>3.1386963227452904</v>
      </c>
      <c r="AV18" s="29">
        <v>2.5363808601044378</v>
      </c>
      <c r="AW18" s="25"/>
      <c r="AX18" s="17">
        <v>6</v>
      </c>
      <c r="AY18" s="20">
        <f t="shared" si="3"/>
        <v>0.05</v>
      </c>
      <c r="AZ18" s="17">
        <v>55</v>
      </c>
      <c r="BA18" s="12">
        <f t="shared" si="4"/>
        <v>0.45833333333333331</v>
      </c>
      <c r="BB18" s="17">
        <v>59</v>
      </c>
      <c r="BC18" s="12">
        <f t="shared" si="5"/>
        <v>0.49166666666666664</v>
      </c>
    </row>
    <row r="19" spans="1:55" ht="24" x14ac:dyDescent="0.2">
      <c r="A19" s="18" t="s">
        <v>73</v>
      </c>
      <c r="B19" s="22">
        <v>110</v>
      </c>
      <c r="C19" s="22">
        <v>102</v>
      </c>
      <c r="D19" s="11">
        <f t="shared" si="0"/>
        <v>0.92727272727272725</v>
      </c>
      <c r="E19" s="22">
        <v>4534</v>
      </c>
      <c r="F19" s="22">
        <v>4241</v>
      </c>
      <c r="G19" s="22">
        <v>1670</v>
      </c>
      <c r="H19" s="12">
        <f t="shared" si="1"/>
        <v>0.36832818703131892</v>
      </c>
      <c r="I19" s="12">
        <f t="shared" si="2"/>
        <v>0.39377505305352511</v>
      </c>
      <c r="J19" s="28">
        <v>3.4975845410628024</v>
      </c>
      <c r="K19" s="28">
        <v>1.2276972519191027</v>
      </c>
      <c r="L19" s="28">
        <v>3.848225214198286</v>
      </c>
      <c r="M19" s="28">
        <v>1.076726035441939</v>
      </c>
      <c r="N19" s="28">
        <v>3.6037735849056602</v>
      </c>
      <c r="O19" s="28">
        <v>1.1731051344989061</v>
      </c>
      <c r="P19" s="28">
        <v>3.209186840471757</v>
      </c>
      <c r="Q19" s="28">
        <v>1.273446531076784</v>
      </c>
      <c r="R19" s="28">
        <v>3.6562691131498468</v>
      </c>
      <c r="S19" s="28">
        <v>1.1790275476676328</v>
      </c>
      <c r="T19" s="28">
        <v>3.4978877489438744</v>
      </c>
      <c r="U19" s="28">
        <v>1.3411104774351601</v>
      </c>
      <c r="V19" s="28">
        <v>3.8975501113585747</v>
      </c>
      <c r="W19" s="28">
        <v>1.0010617657133785</v>
      </c>
      <c r="X19" s="28">
        <v>3.5112053301029675</v>
      </c>
      <c r="Y19" s="28">
        <v>1.3575155232099423</v>
      </c>
      <c r="Z19" s="28">
        <v>3.832727272727273</v>
      </c>
      <c r="AA19" s="28">
        <v>1.1831731160694667</v>
      </c>
      <c r="AB19" s="28">
        <v>3.6339787632729541</v>
      </c>
      <c r="AC19" s="28">
        <v>1.1527637147026315</v>
      </c>
      <c r="AD19" s="28">
        <v>3.7270710059171597</v>
      </c>
      <c r="AE19" s="28">
        <v>1.1494432666993732</v>
      </c>
      <c r="AF19" s="28">
        <v>3.8689956331877733</v>
      </c>
      <c r="AG19" s="28">
        <v>1.0690904097419369</v>
      </c>
      <c r="AH19" s="28">
        <v>3.7091243110838947</v>
      </c>
      <c r="AI19" s="28">
        <v>1.276485253989522</v>
      </c>
      <c r="AJ19" s="28">
        <v>3.5561594202898554</v>
      </c>
      <c r="AK19" s="28">
        <v>1.2860213646866765</v>
      </c>
      <c r="AL19" s="28">
        <v>3.2696417347580136</v>
      </c>
      <c r="AM19" s="28">
        <v>1.3150302842580888</v>
      </c>
      <c r="AN19" s="28">
        <v>3.3707107843137258</v>
      </c>
      <c r="AO19" s="28">
        <v>1.3043855080493607</v>
      </c>
      <c r="AP19" s="28">
        <v>3.7274924471299098</v>
      </c>
      <c r="AQ19" s="28">
        <v>1.2635008894643065</v>
      </c>
      <c r="AR19" s="28">
        <v>3.612799050404373</v>
      </c>
      <c r="AS19" s="28">
        <v>3.6200173753323064</v>
      </c>
      <c r="AT19" s="24">
        <v>3.4659189141479834</v>
      </c>
      <c r="AU19" s="24">
        <v>3.3868101588925166</v>
      </c>
      <c r="AV19" s="29">
        <v>3.1739306182839551</v>
      </c>
      <c r="AW19" s="25"/>
      <c r="AX19" s="17">
        <v>5</v>
      </c>
      <c r="AY19" s="20">
        <f t="shared" si="3"/>
        <v>4.9019607843137254E-2</v>
      </c>
      <c r="AZ19" s="17">
        <v>25</v>
      </c>
      <c r="BA19" s="12">
        <f t="shared" si="4"/>
        <v>0.24509803921568626</v>
      </c>
      <c r="BB19" s="17">
        <v>72</v>
      </c>
      <c r="BC19" s="12">
        <f t="shared" si="5"/>
        <v>0.70588235294117652</v>
      </c>
    </row>
    <row r="20" spans="1:55" x14ac:dyDescent="0.2">
      <c r="A20" s="18" t="s">
        <v>74</v>
      </c>
      <c r="B20" s="22">
        <v>63</v>
      </c>
      <c r="C20" s="22">
        <v>56</v>
      </c>
      <c r="D20" s="11">
        <f t="shared" si="0"/>
        <v>0.88888888888888884</v>
      </c>
      <c r="E20" s="22">
        <v>1060</v>
      </c>
      <c r="F20" s="22">
        <v>942</v>
      </c>
      <c r="G20" s="22">
        <v>457</v>
      </c>
      <c r="H20" s="12">
        <f t="shared" si="1"/>
        <v>0.43113207547169813</v>
      </c>
      <c r="I20" s="12">
        <f t="shared" si="2"/>
        <v>0.4851380042462845</v>
      </c>
      <c r="J20" s="28">
        <v>3.3516483516483513</v>
      </c>
      <c r="K20" s="28">
        <v>1.3968066120649172</v>
      </c>
      <c r="L20" s="28">
        <v>3.5290178571428568</v>
      </c>
      <c r="M20" s="28">
        <v>1.2900916771281832</v>
      </c>
      <c r="N20" s="28">
        <v>3.445916114790287</v>
      </c>
      <c r="O20" s="28">
        <v>1.3665225882264989</v>
      </c>
      <c r="P20" s="28">
        <v>3.3229398663697101</v>
      </c>
      <c r="Q20" s="28">
        <v>1.3727978675857888</v>
      </c>
      <c r="R20" s="28">
        <v>3.4124168514412414</v>
      </c>
      <c r="S20" s="28">
        <v>1.430806500149137</v>
      </c>
      <c r="T20" s="28">
        <v>3.3303769401330374</v>
      </c>
      <c r="U20" s="28">
        <v>1.4769281327665804</v>
      </c>
      <c r="V20" s="28">
        <v>3.5788288288288292</v>
      </c>
      <c r="W20" s="28">
        <v>1.2701005413410564</v>
      </c>
      <c r="X20" s="28">
        <v>3.3796909492273732</v>
      </c>
      <c r="Y20" s="28">
        <v>1.4966431583178794</v>
      </c>
      <c r="Z20" s="28">
        <v>3.4867256637168138</v>
      </c>
      <c r="AA20" s="28">
        <v>1.4227297969685184</v>
      </c>
      <c r="AB20" s="28">
        <v>3.4797297297297298</v>
      </c>
      <c r="AC20" s="28">
        <v>1.379399242168968</v>
      </c>
      <c r="AD20" s="28">
        <v>3.6035242290748899</v>
      </c>
      <c r="AE20" s="28">
        <v>1.3558767188523178</v>
      </c>
      <c r="AF20" s="28">
        <v>3.5291479820627805</v>
      </c>
      <c r="AG20" s="28">
        <v>1.3402371420518795</v>
      </c>
      <c r="AH20" s="28">
        <v>3.4966887417218544</v>
      </c>
      <c r="AI20" s="28">
        <v>1.4551765200286828</v>
      </c>
      <c r="AJ20" s="28">
        <v>3.3788546255506606</v>
      </c>
      <c r="AK20" s="28">
        <v>1.4802942054920725</v>
      </c>
      <c r="AL20" s="28">
        <v>3.2461538461538462</v>
      </c>
      <c r="AM20" s="28">
        <v>1.5078044362879433</v>
      </c>
      <c r="AN20" s="28">
        <v>3.3596491228070171</v>
      </c>
      <c r="AO20" s="28">
        <v>1.444148465070644</v>
      </c>
      <c r="AP20" s="28">
        <v>3.4911504424778759</v>
      </c>
      <c r="AQ20" s="28">
        <v>1.4580904910265096</v>
      </c>
      <c r="AR20" s="28">
        <v>3.4366153025221857</v>
      </c>
      <c r="AS20" s="28">
        <v>3.7205500358018817</v>
      </c>
      <c r="AT20" s="24">
        <v>3.3442009275796005</v>
      </c>
      <c r="AU20" s="24">
        <v>3.1013312256718568</v>
      </c>
      <c r="AV20" s="29">
        <v>2.8904702297455622</v>
      </c>
      <c r="AW20" s="25"/>
      <c r="AX20" s="17">
        <v>6</v>
      </c>
      <c r="AY20" s="20">
        <f t="shared" si="3"/>
        <v>0.10714285714285714</v>
      </c>
      <c r="AZ20" s="17">
        <v>12</v>
      </c>
      <c r="BA20" s="12">
        <f t="shared" si="4"/>
        <v>0.21428571428571427</v>
      </c>
      <c r="BB20" s="17">
        <v>38</v>
      </c>
      <c r="BC20" s="12">
        <f t="shared" si="5"/>
        <v>0.6785714285714286</v>
      </c>
    </row>
    <row r="21" spans="1:55" x14ac:dyDescent="0.2">
      <c r="A21" s="18" t="s">
        <v>75</v>
      </c>
      <c r="B21" s="22">
        <v>74</v>
      </c>
      <c r="C21" s="22">
        <v>56</v>
      </c>
      <c r="D21" s="11">
        <f t="shared" si="0"/>
        <v>0.7567567567567568</v>
      </c>
      <c r="E21" s="22">
        <v>827</v>
      </c>
      <c r="F21" s="22">
        <v>663</v>
      </c>
      <c r="G21" s="22">
        <v>281</v>
      </c>
      <c r="H21" s="12">
        <f t="shared" si="1"/>
        <v>0.33978234582829503</v>
      </c>
      <c r="I21" s="12">
        <f t="shared" si="2"/>
        <v>0.42383107088989441</v>
      </c>
      <c r="J21" s="28">
        <v>3.4341637010676154</v>
      </c>
      <c r="K21" s="28">
        <v>1.4054191361622086</v>
      </c>
      <c r="L21" s="28">
        <v>3.4306049822064058</v>
      </c>
      <c r="M21" s="28">
        <v>1.4178536196186011</v>
      </c>
      <c r="N21" s="28">
        <v>3.3189964157706093</v>
      </c>
      <c r="O21" s="28">
        <v>1.5176492374301969</v>
      </c>
      <c r="P21" s="28">
        <v>3.2928571428571427</v>
      </c>
      <c r="Q21" s="28">
        <v>1.4040575312359562</v>
      </c>
      <c r="R21" s="28">
        <v>3.496428571428571</v>
      </c>
      <c r="S21" s="28">
        <v>1.3938595294200569</v>
      </c>
      <c r="T21" s="28">
        <v>3.279569892473118</v>
      </c>
      <c r="U21" s="28">
        <v>1.4788758061896083</v>
      </c>
      <c r="V21" s="28">
        <v>3.7709090909090905</v>
      </c>
      <c r="W21" s="28">
        <v>1.2570778130645588</v>
      </c>
      <c r="X21" s="28">
        <v>3.3499999999999996</v>
      </c>
      <c r="Y21" s="28">
        <v>1.4996428146157241</v>
      </c>
      <c r="Z21" s="28">
        <v>3.5770609318996414</v>
      </c>
      <c r="AA21" s="28">
        <v>1.3307679486690631</v>
      </c>
      <c r="AB21" s="28">
        <v>3.5056179775280896</v>
      </c>
      <c r="AC21" s="28">
        <v>1.3584822620505657</v>
      </c>
      <c r="AD21" s="28">
        <v>3.5514705882352944</v>
      </c>
      <c r="AE21" s="28">
        <v>1.3790440686405185</v>
      </c>
      <c r="AF21" s="28">
        <v>3.6444444444444448</v>
      </c>
      <c r="AG21" s="28">
        <v>1.3022298065763209</v>
      </c>
      <c r="AH21" s="28">
        <v>3.4107142857142856</v>
      </c>
      <c r="AI21" s="28">
        <v>1.5373537760232878</v>
      </c>
      <c r="AJ21" s="28">
        <v>3.395017793594306</v>
      </c>
      <c r="AK21" s="28">
        <v>1.4723465485795093</v>
      </c>
      <c r="AL21" s="28">
        <v>3.3189964157706093</v>
      </c>
      <c r="AM21" s="28">
        <v>1.4647706696553198</v>
      </c>
      <c r="AN21" s="28">
        <v>3.371428571428571</v>
      </c>
      <c r="AO21" s="28">
        <v>1.4159441935272989</v>
      </c>
      <c r="AP21" s="28">
        <v>3.5409252669039146</v>
      </c>
      <c r="AQ21" s="28">
        <v>1.50654486680487</v>
      </c>
      <c r="AR21" s="28">
        <v>3.4523062395430424</v>
      </c>
      <c r="AS21" s="28">
        <v>3.4106838226585148</v>
      </c>
      <c r="AT21" s="24">
        <v>3.3292187365066153</v>
      </c>
      <c r="AU21" s="24">
        <v>3.2158173124538356</v>
      </c>
      <c r="AV21" s="29">
        <v>3.2320300536764868</v>
      </c>
      <c r="AW21" s="25"/>
      <c r="AX21" s="17">
        <v>6</v>
      </c>
      <c r="AY21" s="20">
        <f t="shared" si="3"/>
        <v>0.10714285714285714</v>
      </c>
      <c r="AZ21" s="17">
        <v>11</v>
      </c>
      <c r="BA21" s="12">
        <f t="shared" si="4"/>
        <v>0.19642857142857142</v>
      </c>
      <c r="BB21" s="17">
        <v>39</v>
      </c>
      <c r="BC21" s="12">
        <f t="shared" si="5"/>
        <v>0.6964285714285714</v>
      </c>
    </row>
    <row r="22" spans="1:55" x14ac:dyDescent="0.2">
      <c r="A22" s="18" t="s">
        <v>76</v>
      </c>
      <c r="B22" s="22">
        <v>86</v>
      </c>
      <c r="C22" s="22">
        <v>78</v>
      </c>
      <c r="D22" s="11">
        <f t="shared" si="0"/>
        <v>0.90697674418604646</v>
      </c>
      <c r="E22" s="22">
        <v>4731</v>
      </c>
      <c r="F22" s="22">
        <v>4270</v>
      </c>
      <c r="G22" s="22">
        <v>1659</v>
      </c>
      <c r="H22" s="12">
        <f t="shared" si="1"/>
        <v>0.35066582117945466</v>
      </c>
      <c r="I22" s="12">
        <f t="shared" si="2"/>
        <v>0.38852459016393442</v>
      </c>
      <c r="J22" s="28">
        <v>3.1154313487241803</v>
      </c>
      <c r="K22" s="28">
        <v>1.302411083981649</v>
      </c>
      <c r="L22" s="28">
        <v>3.4234345939243642</v>
      </c>
      <c r="M22" s="28">
        <v>1.2389109301476109</v>
      </c>
      <c r="N22" s="28">
        <v>3.1389228886168912</v>
      </c>
      <c r="O22" s="28">
        <v>1.2622628609610382</v>
      </c>
      <c r="P22" s="28">
        <v>2.9583592293349907</v>
      </c>
      <c r="Q22" s="28">
        <v>1.3388607877791039</v>
      </c>
      <c r="R22" s="28">
        <v>3.2827160493827163</v>
      </c>
      <c r="S22" s="28">
        <v>1.2987448949228237</v>
      </c>
      <c r="T22" s="28">
        <v>3.0377475247524757</v>
      </c>
      <c r="U22" s="28">
        <v>1.4595828359733922</v>
      </c>
      <c r="V22" s="28">
        <v>3.5796130952380949</v>
      </c>
      <c r="W22" s="28">
        <v>1.1500133923940441</v>
      </c>
      <c r="X22" s="28">
        <v>2.9944852941176472</v>
      </c>
      <c r="Y22" s="28">
        <v>1.4948748979657296</v>
      </c>
      <c r="Z22" s="28">
        <v>3.3793103448275863</v>
      </c>
      <c r="AA22" s="28">
        <v>1.3546909986102529</v>
      </c>
      <c r="AB22" s="28">
        <v>3.1631746031746033</v>
      </c>
      <c r="AC22" s="28">
        <v>1.3562469520373335</v>
      </c>
      <c r="AD22" s="28">
        <v>3.322341302555647</v>
      </c>
      <c r="AE22" s="28">
        <v>1.3445761554020645</v>
      </c>
      <c r="AF22" s="28">
        <v>3.4566428003182184</v>
      </c>
      <c r="AG22" s="28">
        <v>1.2543915007230364</v>
      </c>
      <c r="AH22" s="28">
        <v>3.1566190180236173</v>
      </c>
      <c r="AI22" s="28">
        <v>1.4567585375004724</v>
      </c>
      <c r="AJ22" s="28">
        <v>2.9962546816479403</v>
      </c>
      <c r="AK22" s="28">
        <v>1.4040198948820664</v>
      </c>
      <c r="AL22" s="28">
        <v>2.8</v>
      </c>
      <c r="AM22" s="28">
        <v>1.479003374030011</v>
      </c>
      <c r="AN22" s="28">
        <v>2.9712092130518233</v>
      </c>
      <c r="AO22" s="28">
        <v>1.3835021938086707</v>
      </c>
      <c r="AP22" s="28">
        <v>3.1602209944751385</v>
      </c>
      <c r="AQ22" s="28">
        <v>1.4727277907880176</v>
      </c>
      <c r="AR22" s="28">
        <v>3.1727342930685847</v>
      </c>
      <c r="AS22" s="28">
        <v>3.2578170845626926</v>
      </c>
      <c r="AT22" s="24">
        <v>3.0742527183863881</v>
      </c>
      <c r="AU22" s="24">
        <v>3.146846885184313</v>
      </c>
      <c r="AV22" s="29">
        <v>2.9410160889234791</v>
      </c>
      <c r="AW22" s="25"/>
      <c r="AX22" s="17">
        <v>13</v>
      </c>
      <c r="AY22" s="20">
        <f t="shared" si="3"/>
        <v>0.16666666666666666</v>
      </c>
      <c r="AZ22" s="17">
        <v>31</v>
      </c>
      <c r="BA22" s="12">
        <f t="shared" si="4"/>
        <v>0.39743589743589741</v>
      </c>
      <c r="BB22" s="17">
        <v>34</v>
      </c>
      <c r="BC22" s="12">
        <f t="shared" si="5"/>
        <v>0.4358974358974359</v>
      </c>
    </row>
    <row r="23" spans="1:55" ht="24" x14ac:dyDescent="0.2">
      <c r="A23" s="18" t="s">
        <v>77</v>
      </c>
      <c r="B23" s="22">
        <v>63</v>
      </c>
      <c r="C23" s="22">
        <v>56</v>
      </c>
      <c r="D23" s="11">
        <f t="shared" si="0"/>
        <v>0.88888888888888884</v>
      </c>
      <c r="E23" s="22">
        <v>1779</v>
      </c>
      <c r="F23" s="22">
        <v>1645</v>
      </c>
      <c r="G23" s="22">
        <v>643</v>
      </c>
      <c r="H23" s="12">
        <f t="shared" si="1"/>
        <v>0.36143901068015738</v>
      </c>
      <c r="I23" s="12">
        <f t="shared" si="2"/>
        <v>0.39088145896656534</v>
      </c>
      <c r="J23" s="28">
        <v>3.3949843260188084</v>
      </c>
      <c r="K23" s="28">
        <v>1.5171247914997521</v>
      </c>
      <c r="L23" s="28">
        <v>3.6122448979591839</v>
      </c>
      <c r="M23" s="28">
        <v>1.3314364062613877</v>
      </c>
      <c r="N23" s="28">
        <v>3.5070643642072215</v>
      </c>
      <c r="O23" s="28">
        <v>1.4148895427379633</v>
      </c>
      <c r="P23" s="28">
        <v>3.4308176100628929</v>
      </c>
      <c r="Q23" s="28">
        <v>1.4041470333487918</v>
      </c>
      <c r="R23" s="28">
        <v>3.5344827586206895</v>
      </c>
      <c r="S23" s="28">
        <v>1.4333365175654835</v>
      </c>
      <c r="T23" s="28">
        <v>3.3280757097791795</v>
      </c>
      <c r="U23" s="28">
        <v>1.5993690851735016</v>
      </c>
      <c r="V23" s="28">
        <v>3.6661290322580644</v>
      </c>
      <c r="W23" s="28">
        <v>1.3270685069205559</v>
      </c>
      <c r="X23" s="28">
        <v>3.3867924528301883</v>
      </c>
      <c r="Y23" s="28">
        <v>1.5330986916808735</v>
      </c>
      <c r="Z23" s="28">
        <v>3.5443037974683547</v>
      </c>
      <c r="AA23" s="28">
        <v>1.4844976847612559</v>
      </c>
      <c r="AB23" s="28">
        <v>3.4585365853658541</v>
      </c>
      <c r="AC23" s="28">
        <v>1.4587513777182335</v>
      </c>
      <c r="AD23" s="28">
        <v>3.4992076069730587</v>
      </c>
      <c r="AE23" s="28">
        <v>1.4592997060296433</v>
      </c>
      <c r="AF23" s="28">
        <v>3.5794542536115568</v>
      </c>
      <c r="AG23" s="28">
        <v>1.3537991334810975</v>
      </c>
      <c r="AH23" s="28">
        <v>3.5181102362204726</v>
      </c>
      <c r="AI23" s="28">
        <v>1.5197087020311091</v>
      </c>
      <c r="AJ23" s="28">
        <v>3.3814756671899531</v>
      </c>
      <c r="AK23" s="28">
        <v>1.5710795880584407</v>
      </c>
      <c r="AL23" s="28">
        <v>3.3838862559241702</v>
      </c>
      <c r="AM23" s="28">
        <v>1.4785008203737513</v>
      </c>
      <c r="AN23" s="28">
        <v>3.4377952755905508</v>
      </c>
      <c r="AO23" s="28">
        <v>1.4860468689346893</v>
      </c>
      <c r="AP23" s="28">
        <v>3.5425867507886437</v>
      </c>
      <c r="AQ23" s="28">
        <v>1.5971930019182117</v>
      </c>
      <c r="AR23" s="28">
        <v>3.4827027988746377</v>
      </c>
      <c r="AS23" s="28">
        <v>3.5974644117630339</v>
      </c>
      <c r="AT23" s="24">
        <v>3.2932301300181885</v>
      </c>
      <c r="AU23" s="24">
        <v>3.2957969329168284</v>
      </c>
      <c r="AV23" s="29">
        <v>2.9883959043929189</v>
      </c>
      <c r="AW23" s="25"/>
      <c r="AX23" s="17">
        <v>5</v>
      </c>
      <c r="AY23" s="20">
        <f t="shared" si="3"/>
        <v>8.9285714285714288E-2</v>
      </c>
      <c r="AZ23" s="17">
        <v>14</v>
      </c>
      <c r="BA23" s="12">
        <f t="shared" si="4"/>
        <v>0.25</v>
      </c>
      <c r="BB23" s="17">
        <v>37</v>
      </c>
      <c r="BC23" s="12">
        <f t="shared" si="5"/>
        <v>0.6607142857142857</v>
      </c>
    </row>
    <row r="24" spans="1:55" x14ac:dyDescent="0.2">
      <c r="A24" s="18" t="s">
        <v>78</v>
      </c>
      <c r="B24" s="22">
        <v>108</v>
      </c>
      <c r="C24" s="22">
        <v>97</v>
      </c>
      <c r="D24" s="11">
        <f t="shared" si="0"/>
        <v>0.89814814814814814</v>
      </c>
      <c r="E24" s="22">
        <v>4181</v>
      </c>
      <c r="F24" s="22">
        <v>3935</v>
      </c>
      <c r="G24" s="22">
        <v>1587</v>
      </c>
      <c r="H24" s="12">
        <f t="shared" si="1"/>
        <v>0.37957426453001675</v>
      </c>
      <c r="I24" s="12">
        <f t="shared" si="2"/>
        <v>0.40330368487928842</v>
      </c>
      <c r="J24" s="28">
        <v>3.3505349276274385</v>
      </c>
      <c r="K24" s="28">
        <v>1.2436755158570507</v>
      </c>
      <c r="L24" s="28">
        <v>3.5137555982085731</v>
      </c>
      <c r="M24" s="28">
        <v>1.1713290226197317</v>
      </c>
      <c r="N24" s="28">
        <v>3.4049273531269737</v>
      </c>
      <c r="O24" s="28">
        <v>1.2525253244314627</v>
      </c>
      <c r="P24" s="28">
        <v>3.1761624099541583</v>
      </c>
      <c r="Q24" s="28">
        <v>1.23250356476006</v>
      </c>
      <c r="R24" s="28">
        <v>3.6167202572347268</v>
      </c>
      <c r="S24" s="28">
        <v>1.1237183548543601</v>
      </c>
      <c r="T24" s="28">
        <v>3.2508101101749842</v>
      </c>
      <c r="U24" s="28">
        <v>1.397140048761653</v>
      </c>
      <c r="V24" s="28">
        <v>3.9617437722419933</v>
      </c>
      <c r="W24" s="28">
        <v>1.0129741024390035</v>
      </c>
      <c r="X24" s="28">
        <v>3.362763915547025</v>
      </c>
      <c r="Y24" s="28">
        <v>1.3783150255247265</v>
      </c>
      <c r="Z24" s="28">
        <v>3.7055771725032427</v>
      </c>
      <c r="AA24" s="28">
        <v>1.1863720423093795</v>
      </c>
      <c r="AB24" s="28">
        <v>3.4775815217391308</v>
      </c>
      <c r="AC24" s="28">
        <v>1.2339348596742956</v>
      </c>
      <c r="AD24" s="28">
        <v>3.7431906614785992</v>
      </c>
      <c r="AE24" s="28">
        <v>1.1654070006941255</v>
      </c>
      <c r="AF24" s="28">
        <v>3.8642322097378274</v>
      </c>
      <c r="AG24" s="28">
        <v>1.14709928517486</v>
      </c>
      <c r="AH24" s="28">
        <v>3.5936102236421723</v>
      </c>
      <c r="AI24" s="28">
        <v>1.3422445800267297</v>
      </c>
      <c r="AJ24" s="28">
        <v>3.3640463917525771</v>
      </c>
      <c r="AK24" s="28">
        <v>1.3099819460125139</v>
      </c>
      <c r="AL24" s="28">
        <v>3.1219350563286943</v>
      </c>
      <c r="AM24" s="28">
        <v>1.3039075568927987</v>
      </c>
      <c r="AN24" s="28">
        <v>3.329863370201692</v>
      </c>
      <c r="AO24" s="28">
        <v>1.2348652452455093</v>
      </c>
      <c r="AP24" s="28">
        <v>3.5267224726336126</v>
      </c>
      <c r="AQ24" s="28">
        <v>1.3198033516093679</v>
      </c>
      <c r="AR24" s="28">
        <v>3.4920104367137306</v>
      </c>
      <c r="AS24" s="28">
        <v>3.4979582757822998</v>
      </c>
      <c r="AT24" s="24">
        <v>3.4989385097712655</v>
      </c>
      <c r="AU24" s="24">
        <v>3.20020482491234</v>
      </c>
      <c r="AV24" s="29">
        <v>3.2706169431757557</v>
      </c>
      <c r="AW24" s="25"/>
      <c r="AX24" s="17">
        <v>5</v>
      </c>
      <c r="AY24" s="20">
        <f t="shared" si="3"/>
        <v>5.1546391752577317E-2</v>
      </c>
      <c r="AZ24" s="17">
        <v>34</v>
      </c>
      <c r="BA24" s="12">
        <f t="shared" si="4"/>
        <v>0.35051546391752575</v>
      </c>
      <c r="BB24" s="17">
        <v>58</v>
      </c>
      <c r="BC24" s="12">
        <f t="shared" si="5"/>
        <v>0.59793814432989689</v>
      </c>
    </row>
    <row r="25" spans="1:55" x14ac:dyDescent="0.2">
      <c r="A25" s="18" t="s">
        <v>90</v>
      </c>
      <c r="B25" s="22">
        <v>64</v>
      </c>
      <c r="C25" s="22">
        <v>61</v>
      </c>
      <c r="D25" s="11">
        <f t="shared" si="0"/>
        <v>0.953125</v>
      </c>
      <c r="E25" s="22">
        <v>2202</v>
      </c>
      <c r="F25" s="22">
        <v>2085</v>
      </c>
      <c r="G25" s="22">
        <v>1445</v>
      </c>
      <c r="H25" s="12">
        <f t="shared" si="1"/>
        <v>0.6562216167120799</v>
      </c>
      <c r="I25" s="12">
        <f t="shared" si="2"/>
        <v>0.69304556354916069</v>
      </c>
      <c r="J25" s="28">
        <v>4.0977808599167824</v>
      </c>
      <c r="K25" s="28">
        <v>0.96585711030435251</v>
      </c>
      <c r="L25" s="28">
        <v>3.9167244968771691</v>
      </c>
      <c r="M25" s="28">
        <v>1.1614938512233905</v>
      </c>
      <c r="N25" s="28">
        <v>4.033519553072626</v>
      </c>
      <c r="O25" s="28">
        <v>1.0485395074958732</v>
      </c>
      <c r="P25" s="28">
        <v>3.9164305949008495</v>
      </c>
      <c r="Q25" s="28">
        <v>1.1043754115858928</v>
      </c>
      <c r="R25" s="28">
        <v>4.1043841336116911</v>
      </c>
      <c r="S25" s="28">
        <v>1.0258802693498053</v>
      </c>
      <c r="T25" s="28">
        <v>4.1599443671766343</v>
      </c>
      <c r="U25" s="28">
        <v>1.0059671740073686</v>
      </c>
      <c r="V25" s="28">
        <v>4.2155603140613849</v>
      </c>
      <c r="W25" s="28">
        <v>0.90557035203983405</v>
      </c>
      <c r="X25" s="28">
        <v>4.1063238359972205</v>
      </c>
      <c r="Y25" s="28">
        <v>1.042106053370508</v>
      </c>
      <c r="Z25" s="28">
        <v>4.2442428471737612</v>
      </c>
      <c r="AA25" s="28">
        <v>0.96502515740456996</v>
      </c>
      <c r="AB25" s="28">
        <v>4.1721428571428572</v>
      </c>
      <c r="AC25" s="28">
        <v>0.98034744986100697</v>
      </c>
      <c r="AD25" s="28">
        <v>4.1160778658976209</v>
      </c>
      <c r="AE25" s="28">
        <v>1.0400458448905185</v>
      </c>
      <c r="AF25" s="28">
        <v>4.185401459854015</v>
      </c>
      <c r="AG25" s="28">
        <v>0.93156646553313527</v>
      </c>
      <c r="AH25" s="28">
        <v>4.0802251935256866</v>
      </c>
      <c r="AI25" s="28">
        <v>1.1144418003405496</v>
      </c>
      <c r="AJ25" s="28">
        <v>4.0947735191637626</v>
      </c>
      <c r="AK25" s="28">
        <v>1.0536516232282462</v>
      </c>
      <c r="AL25" s="28">
        <v>4.0410662824207497</v>
      </c>
      <c r="AM25" s="28">
        <v>1.0603745810282283</v>
      </c>
      <c r="AN25" s="28">
        <v>3.9614576033636997</v>
      </c>
      <c r="AO25" s="28">
        <v>1.0994297331077363</v>
      </c>
      <c r="AP25" s="28">
        <v>4.2212885154061626</v>
      </c>
      <c r="AQ25" s="28">
        <v>1.0518999847054311</v>
      </c>
      <c r="AR25" s="28">
        <v>4.0980790764448631</v>
      </c>
      <c r="AS25" s="28">
        <v>4.1079426672920967</v>
      </c>
      <c r="AT25" s="24">
        <v>4.0649471839466136</v>
      </c>
      <c r="AU25" s="24"/>
      <c r="AV25" s="29"/>
      <c r="AW25" s="25"/>
      <c r="AX25" s="17">
        <v>1</v>
      </c>
      <c r="AY25" s="20">
        <f t="shared" si="3"/>
        <v>1.6393442622950821E-2</v>
      </c>
      <c r="AZ25" s="17">
        <v>7</v>
      </c>
      <c r="BA25" s="12">
        <f t="shared" si="4"/>
        <v>0.11475409836065574</v>
      </c>
      <c r="BB25" s="17">
        <v>53</v>
      </c>
      <c r="BC25" s="12">
        <f t="shared" si="5"/>
        <v>0.86885245901639341</v>
      </c>
    </row>
    <row r="26" spans="1:55" ht="24" x14ac:dyDescent="0.2">
      <c r="A26" s="18" t="s">
        <v>79</v>
      </c>
      <c r="B26" s="22">
        <v>95</v>
      </c>
      <c r="C26" s="22">
        <v>89</v>
      </c>
      <c r="D26" s="11">
        <f t="shared" si="0"/>
        <v>0.93684210526315792</v>
      </c>
      <c r="E26" s="22">
        <v>12156</v>
      </c>
      <c r="F26" s="22">
        <v>11415</v>
      </c>
      <c r="G26" s="22">
        <v>3421</v>
      </c>
      <c r="H26" s="12">
        <f t="shared" si="1"/>
        <v>0.28142481079302401</v>
      </c>
      <c r="I26" s="12">
        <f t="shared" si="2"/>
        <v>0.29969338589575123</v>
      </c>
      <c r="J26" s="28">
        <v>3.4887328065554577</v>
      </c>
      <c r="K26" s="28">
        <v>1.2608111595077356</v>
      </c>
      <c r="L26" s="28">
        <v>3.5985936126574858</v>
      </c>
      <c r="M26" s="28">
        <v>1.1866620363674505</v>
      </c>
      <c r="N26" s="28">
        <v>3.5049824150058617</v>
      </c>
      <c r="O26" s="28">
        <v>1.2238968881777732</v>
      </c>
      <c r="P26" s="28">
        <v>3.375404530744337</v>
      </c>
      <c r="Q26" s="28">
        <v>1.2367549309678867</v>
      </c>
      <c r="R26" s="28">
        <v>3.6743024963289281</v>
      </c>
      <c r="S26" s="28">
        <v>1.1763456029212349</v>
      </c>
      <c r="T26" s="28">
        <v>3.4202174551866005</v>
      </c>
      <c r="U26" s="28">
        <v>1.3719289203200609</v>
      </c>
      <c r="V26" s="28">
        <v>3.9037949400798935</v>
      </c>
      <c r="W26" s="28">
        <v>0.96978259154369995</v>
      </c>
      <c r="X26" s="28">
        <v>3.4791910902696364</v>
      </c>
      <c r="Y26" s="28">
        <v>1.3905478277488612</v>
      </c>
      <c r="Z26" s="28">
        <v>3.7315495442516911</v>
      </c>
      <c r="AA26" s="28">
        <v>1.2433776041416278</v>
      </c>
      <c r="AB26" s="28">
        <v>3.6261961722488039</v>
      </c>
      <c r="AC26" s="28">
        <v>1.1668191250606745</v>
      </c>
      <c r="AD26" s="28">
        <v>3.7526742301458675</v>
      </c>
      <c r="AE26" s="28">
        <v>1.1537115692233919</v>
      </c>
      <c r="AF26" s="28">
        <v>3.8693240901213173</v>
      </c>
      <c r="AG26" s="28">
        <v>0.9963077733282838</v>
      </c>
      <c r="AH26" s="28">
        <v>3.4682680901542113</v>
      </c>
      <c r="AI26" s="28">
        <v>1.3707247441888917</v>
      </c>
      <c r="AJ26" s="28">
        <v>3.3893333333333331</v>
      </c>
      <c r="AK26" s="28">
        <v>1.3764598714738392</v>
      </c>
      <c r="AL26" s="28">
        <v>3.339494762784966</v>
      </c>
      <c r="AM26" s="28">
        <v>1.2940782672392355</v>
      </c>
      <c r="AN26" s="28">
        <v>3.2054507337526204</v>
      </c>
      <c r="AO26" s="28">
        <v>1.4193989081477214</v>
      </c>
      <c r="AP26" s="28">
        <v>3.6616450738174144</v>
      </c>
      <c r="AQ26" s="28">
        <v>1.3279650739726401</v>
      </c>
      <c r="AR26" s="28">
        <v>3.5581856104375542</v>
      </c>
      <c r="AS26" s="28">
        <v>3.5408164434002862</v>
      </c>
      <c r="AT26" s="24">
        <v>3.4690966266286929</v>
      </c>
      <c r="AU26" s="24">
        <v>3.4717353352600533</v>
      </c>
      <c r="AV26" s="29">
        <v>3.333525893341609</v>
      </c>
      <c r="AW26" s="25"/>
      <c r="AX26" s="17">
        <v>6</v>
      </c>
      <c r="AY26" s="20">
        <f t="shared" si="3"/>
        <v>6.741573033707865E-2</v>
      </c>
      <c r="AZ26" s="17">
        <v>26</v>
      </c>
      <c r="BA26" s="12">
        <f t="shared" si="4"/>
        <v>0.29213483146067415</v>
      </c>
      <c r="BB26" s="17">
        <v>57</v>
      </c>
      <c r="BC26" s="12">
        <f t="shared" si="5"/>
        <v>0.6404494382022472</v>
      </c>
    </row>
    <row r="27" spans="1:55" ht="24" x14ac:dyDescent="0.2">
      <c r="A27" s="18" t="s">
        <v>80</v>
      </c>
      <c r="B27" s="56">
        <v>126</v>
      </c>
      <c r="C27" s="56">
        <v>119</v>
      </c>
      <c r="D27" s="11">
        <f t="shared" si="0"/>
        <v>0.94444444444444442</v>
      </c>
      <c r="E27" s="56">
        <v>23594</v>
      </c>
      <c r="F27" s="56">
        <v>22351</v>
      </c>
      <c r="G27" s="56">
        <v>4604</v>
      </c>
      <c r="H27" s="12">
        <f t="shared" si="1"/>
        <v>0.19513435619225228</v>
      </c>
      <c r="I27" s="12">
        <f t="shared" si="2"/>
        <v>0.20598630933738982</v>
      </c>
      <c r="J27" s="28">
        <v>3.3281079904202047</v>
      </c>
      <c r="K27" s="28">
        <v>1.3726942156326518</v>
      </c>
      <c r="L27" s="28">
        <v>3.54507567449002</v>
      </c>
      <c r="M27" s="28">
        <v>1.2423476623586833</v>
      </c>
      <c r="N27" s="28">
        <v>3.3145601397074875</v>
      </c>
      <c r="O27" s="28">
        <v>1.3370706331023494</v>
      </c>
      <c r="P27" s="28">
        <v>3.1939447125932423</v>
      </c>
      <c r="Q27" s="28">
        <v>1.3744481420033678</v>
      </c>
      <c r="R27" s="28">
        <v>3.4810928961748635</v>
      </c>
      <c r="S27" s="28">
        <v>1.32005253542741</v>
      </c>
      <c r="T27" s="28">
        <v>3.1827322404371587</v>
      </c>
      <c r="U27" s="28">
        <v>1.4866425919044495</v>
      </c>
      <c r="V27" s="28">
        <v>3.7438321420336642</v>
      </c>
      <c r="W27" s="28">
        <v>1.1526750583452776</v>
      </c>
      <c r="X27" s="28">
        <v>3.3093729517150976</v>
      </c>
      <c r="Y27" s="28">
        <v>1.4963306587535563</v>
      </c>
      <c r="Z27" s="28">
        <v>3.5143608857706647</v>
      </c>
      <c r="AA27" s="28">
        <v>1.3671779253250718</v>
      </c>
      <c r="AB27" s="28">
        <v>3.4364161849710984</v>
      </c>
      <c r="AC27" s="28">
        <v>1.3293147093391697</v>
      </c>
      <c r="AD27" s="28">
        <v>3.6403850561540221</v>
      </c>
      <c r="AE27" s="28">
        <v>1.2814697034099785</v>
      </c>
      <c r="AF27" s="28">
        <v>3.6886353050768514</v>
      </c>
      <c r="AG27" s="28">
        <v>1.1734432753117714</v>
      </c>
      <c r="AH27" s="28">
        <v>3.3409691629955951</v>
      </c>
      <c r="AI27" s="28">
        <v>1.4740172366790874</v>
      </c>
      <c r="AJ27" s="28">
        <v>3.1985567461185216</v>
      </c>
      <c r="AK27" s="28">
        <v>1.4604420512386331</v>
      </c>
      <c r="AL27" s="28">
        <v>3.1788654060066737</v>
      </c>
      <c r="AM27" s="28">
        <v>1.3697991712021766</v>
      </c>
      <c r="AN27" s="28">
        <v>3.0821647677475896</v>
      </c>
      <c r="AO27" s="28">
        <v>1.4658086977828182</v>
      </c>
      <c r="AP27" s="28">
        <v>3.4512382204689898</v>
      </c>
      <c r="AQ27" s="28">
        <v>1.438482144378695</v>
      </c>
      <c r="AR27" s="28">
        <v>3.3900182636989258</v>
      </c>
      <c r="AS27" s="28">
        <v>3.4354095108621645</v>
      </c>
      <c r="AT27" s="24">
        <v>3.3136911257734694</v>
      </c>
      <c r="AU27" s="24">
        <v>3.3891454052301717</v>
      </c>
      <c r="AV27" s="29">
        <v>3.0648474995239003</v>
      </c>
      <c r="AW27" s="25"/>
      <c r="AX27" s="17">
        <v>14</v>
      </c>
      <c r="AY27" s="20">
        <f t="shared" si="3"/>
        <v>0.11764705882352941</v>
      </c>
      <c r="AZ27" s="17">
        <v>46</v>
      </c>
      <c r="BA27" s="12">
        <f t="shared" si="4"/>
        <v>0.38655462184873951</v>
      </c>
      <c r="BB27" s="17">
        <v>59</v>
      </c>
      <c r="BC27" s="12">
        <f t="shared" si="5"/>
        <v>0.49579831932773111</v>
      </c>
    </row>
    <row r="28" spans="1:55" ht="24" x14ac:dyDescent="0.2">
      <c r="A28" s="18" t="s">
        <v>124</v>
      </c>
      <c r="B28" s="22">
        <v>32</v>
      </c>
      <c r="C28" s="22">
        <v>30</v>
      </c>
      <c r="D28" s="11">
        <f t="shared" si="0"/>
        <v>0.9375</v>
      </c>
      <c r="E28" s="22">
        <v>1537</v>
      </c>
      <c r="F28" s="22">
        <v>1411</v>
      </c>
      <c r="G28" s="22">
        <v>747</v>
      </c>
      <c r="H28" s="12">
        <f t="shared" si="1"/>
        <v>0.48601171112556929</v>
      </c>
      <c r="I28" s="12">
        <f t="shared" si="2"/>
        <v>0.52941176470588236</v>
      </c>
      <c r="J28" s="28">
        <v>3.5354752342704154</v>
      </c>
      <c r="K28" s="28">
        <v>1.1557492086618106</v>
      </c>
      <c r="L28" s="28">
        <v>3.8872483221476513</v>
      </c>
      <c r="M28" s="28">
        <v>1.1151963495580743</v>
      </c>
      <c r="N28" s="28">
        <v>3.518817204301075</v>
      </c>
      <c r="O28" s="28">
        <v>1.2256973871495778</v>
      </c>
      <c r="P28" s="28">
        <v>3.4939597315436242</v>
      </c>
      <c r="Q28" s="28">
        <v>1.2703235432041398</v>
      </c>
      <c r="R28" s="28">
        <v>3.6810228802153429</v>
      </c>
      <c r="S28" s="28">
        <v>1.1770588746371589</v>
      </c>
      <c r="T28" s="28">
        <v>3.5997304582210239</v>
      </c>
      <c r="U28" s="28">
        <v>1.2076351587600349</v>
      </c>
      <c r="V28" s="28">
        <v>3.8966480446927374</v>
      </c>
      <c r="W28" s="28">
        <v>0.97478829911051401</v>
      </c>
      <c r="X28" s="28">
        <v>3.6348993288590608</v>
      </c>
      <c r="Y28" s="28">
        <v>1.2166035996676903</v>
      </c>
      <c r="Z28" s="28">
        <v>3.9258760107816713</v>
      </c>
      <c r="AA28" s="28">
        <v>1.0582261390865757</v>
      </c>
      <c r="AB28" s="28">
        <v>3.6711772665764544</v>
      </c>
      <c r="AC28" s="28">
        <v>1.210629554615656</v>
      </c>
      <c r="AD28" s="28">
        <v>3.8057065217391308</v>
      </c>
      <c r="AE28" s="28">
        <v>1.1139042387031952</v>
      </c>
      <c r="AF28" s="28">
        <v>3.9031339031339032</v>
      </c>
      <c r="AG28" s="28">
        <v>1.0856570118191637</v>
      </c>
      <c r="AH28" s="28">
        <v>3.538978494623656</v>
      </c>
      <c r="AI28" s="28">
        <v>1.3028451205495108</v>
      </c>
      <c r="AJ28" s="28">
        <v>3.497311827956989</v>
      </c>
      <c r="AK28" s="28">
        <v>1.2334902310416378</v>
      </c>
      <c r="AL28" s="28">
        <v>3.5531335149863761</v>
      </c>
      <c r="AM28" s="28">
        <v>1.22720512361066</v>
      </c>
      <c r="AN28" s="28">
        <v>3.7425876010781671</v>
      </c>
      <c r="AO28" s="28">
        <v>1.2306914278461638</v>
      </c>
      <c r="AP28" s="28">
        <v>3.8748317631224767</v>
      </c>
      <c r="AQ28" s="28">
        <v>1.1099448617799186</v>
      </c>
      <c r="AR28" s="28">
        <v>3.6917963593088099</v>
      </c>
      <c r="AS28" s="28">
        <v>3.7024120541969339</v>
      </c>
      <c r="AT28" s="24"/>
      <c r="AU28" s="24"/>
      <c r="AV28" s="29"/>
      <c r="AW28" s="25"/>
      <c r="AX28" s="17">
        <v>0</v>
      </c>
      <c r="AY28" s="20">
        <f t="shared" si="3"/>
        <v>0</v>
      </c>
      <c r="AZ28" s="17">
        <v>7</v>
      </c>
      <c r="BA28" s="12">
        <f t="shared" si="4"/>
        <v>0.23333333333333334</v>
      </c>
      <c r="BB28" s="17">
        <v>23</v>
      </c>
      <c r="BC28" s="12">
        <f t="shared" si="5"/>
        <v>0.76666666666666672</v>
      </c>
    </row>
    <row r="29" spans="1:55" x14ac:dyDescent="0.2">
      <c r="A29" s="18" t="s">
        <v>55</v>
      </c>
      <c r="B29" s="22">
        <v>54</v>
      </c>
      <c r="C29" s="22">
        <v>48</v>
      </c>
      <c r="D29" s="11">
        <f t="shared" si="0"/>
        <v>0.88888888888888884</v>
      </c>
      <c r="E29" s="56">
        <v>1470</v>
      </c>
      <c r="F29" s="22">
        <v>1345</v>
      </c>
      <c r="G29" s="22">
        <v>604</v>
      </c>
      <c r="H29" s="12">
        <f t="shared" si="1"/>
        <v>0.41088435374149662</v>
      </c>
      <c r="I29" s="12">
        <f t="shared" si="2"/>
        <v>0.4490706319702602</v>
      </c>
      <c r="J29" s="28">
        <v>3.4660033167495854</v>
      </c>
      <c r="K29" s="28">
        <v>1.2644213327796774</v>
      </c>
      <c r="L29" s="28">
        <v>3.9259259259259256</v>
      </c>
      <c r="M29" s="28">
        <v>1.1390975966002086</v>
      </c>
      <c r="N29" s="28">
        <v>3.6672240802675589</v>
      </c>
      <c r="O29" s="28">
        <v>1.1997613976647588</v>
      </c>
      <c r="P29" s="28">
        <v>3.1877192982456144</v>
      </c>
      <c r="Q29" s="28">
        <v>1.3158374260268024</v>
      </c>
      <c r="R29" s="28">
        <v>3.7291311754684839</v>
      </c>
      <c r="S29" s="28">
        <v>1.1059170706341788</v>
      </c>
      <c r="T29" s="28">
        <v>3.6030150753768844</v>
      </c>
      <c r="U29" s="28">
        <v>1.3592012710596322</v>
      </c>
      <c r="V29" s="28">
        <v>4.115384615384615</v>
      </c>
      <c r="W29" s="28">
        <v>0.98071377715645969</v>
      </c>
      <c r="X29" s="28">
        <v>3.5100334448160533</v>
      </c>
      <c r="Y29" s="28">
        <v>1.3972259899919086</v>
      </c>
      <c r="Z29" s="28">
        <v>3.9514237855946401</v>
      </c>
      <c r="AA29" s="28">
        <v>1.1383311492401464</v>
      </c>
      <c r="AB29" s="28">
        <v>3.7108013937282234</v>
      </c>
      <c r="AC29" s="28">
        <v>1.0948032386174495</v>
      </c>
      <c r="AD29" s="28">
        <v>4.0344086021505374</v>
      </c>
      <c r="AE29" s="28">
        <v>1.2211835105247761</v>
      </c>
      <c r="AF29" s="28">
        <v>4.1419213973799129</v>
      </c>
      <c r="AG29" s="28">
        <v>1.1231730523886427</v>
      </c>
      <c r="AH29" s="28">
        <v>3.6061120543293717</v>
      </c>
      <c r="AI29" s="28">
        <v>1.3657326973777157</v>
      </c>
      <c r="AJ29" s="28">
        <v>3.5463743676222599</v>
      </c>
      <c r="AK29" s="28">
        <v>1.4159860047864443</v>
      </c>
      <c r="AL29" s="28">
        <v>3.3206896551724139</v>
      </c>
      <c r="AM29" s="28">
        <v>1.3559267883666233</v>
      </c>
      <c r="AN29" s="28">
        <v>3.5726351351351351</v>
      </c>
      <c r="AO29" s="28">
        <v>1.2793029465438561</v>
      </c>
      <c r="AP29" s="28">
        <v>3.668885191347754</v>
      </c>
      <c r="AQ29" s="28">
        <v>1.3436905947574411</v>
      </c>
      <c r="AR29" s="28">
        <v>3.6916287361585276</v>
      </c>
      <c r="AS29" s="28">
        <v>3.6774254776780735</v>
      </c>
      <c r="AT29" s="24">
        <v>3.5044969891945823</v>
      </c>
      <c r="AU29" s="24">
        <v>3.4546826134502746</v>
      </c>
      <c r="AV29" s="29">
        <v>3.4615315551571317</v>
      </c>
      <c r="AW29" s="25">
        <v>3.3923799498249698</v>
      </c>
      <c r="AX29" s="17">
        <v>1</v>
      </c>
      <c r="AY29" s="20">
        <f t="shared" si="3"/>
        <v>2.0833333333333332E-2</v>
      </c>
      <c r="AZ29" s="17">
        <v>16</v>
      </c>
      <c r="BA29" s="12">
        <f t="shared" si="4"/>
        <v>0.33333333333333331</v>
      </c>
      <c r="BB29" s="17">
        <v>31</v>
      </c>
      <c r="BC29" s="12">
        <f t="shared" si="5"/>
        <v>0.64583333333333337</v>
      </c>
    </row>
    <row r="30" spans="1:55" x14ac:dyDescent="0.2">
      <c r="A30" s="18" t="s">
        <v>56</v>
      </c>
      <c r="B30" s="22">
        <v>212</v>
      </c>
      <c r="C30" s="22">
        <v>146</v>
      </c>
      <c r="D30" s="11">
        <f t="shared" si="0"/>
        <v>0.68867924528301883</v>
      </c>
      <c r="E30" s="22">
        <v>25462</v>
      </c>
      <c r="F30" s="22">
        <v>17515</v>
      </c>
      <c r="G30" s="22">
        <v>4025</v>
      </c>
      <c r="H30" s="12">
        <f t="shared" si="1"/>
        <v>0.15807870552195427</v>
      </c>
      <c r="I30" s="12">
        <f t="shared" si="2"/>
        <v>0.22980302597773336</v>
      </c>
      <c r="J30" s="28">
        <v>4.1096129837702868</v>
      </c>
      <c r="K30" s="28">
        <v>1.0803984907929001</v>
      </c>
      <c r="L30" s="28">
        <v>4.0263289869608823</v>
      </c>
      <c r="M30" s="28">
        <v>1.1412564404553955</v>
      </c>
      <c r="N30" s="28">
        <v>3.9531839919456333</v>
      </c>
      <c r="O30" s="28">
        <v>1.2208124924954051</v>
      </c>
      <c r="P30" s="28">
        <v>3.7244582043343657</v>
      </c>
      <c r="Q30" s="28">
        <v>1.2064627914011157</v>
      </c>
      <c r="R30" s="28">
        <v>4.07315233785822</v>
      </c>
      <c r="S30" s="28">
        <v>1.1123097359271494</v>
      </c>
      <c r="T30" s="28">
        <v>4.0297861507128312</v>
      </c>
      <c r="U30" s="28">
        <v>1.2003388672469437</v>
      </c>
      <c r="V30" s="28">
        <v>4.3155947638019354</v>
      </c>
      <c r="W30" s="28">
        <v>0.97127283412574583</v>
      </c>
      <c r="X30" s="28">
        <v>4.0709628886659983</v>
      </c>
      <c r="Y30" s="28">
        <v>1.1733967596228314</v>
      </c>
      <c r="Z30" s="28">
        <v>4.2512768130745657</v>
      </c>
      <c r="AA30" s="28">
        <v>1.0334971443001004</v>
      </c>
      <c r="AB30" s="28">
        <v>4.1258089567693501</v>
      </c>
      <c r="AC30" s="28">
        <v>1.0789272875871212</v>
      </c>
      <c r="AD30" s="28">
        <v>4.1491880920162378</v>
      </c>
      <c r="AE30" s="28">
        <v>1.0653872934545499</v>
      </c>
      <c r="AF30" s="28">
        <v>4.2183714670255723</v>
      </c>
      <c r="AG30" s="28">
        <v>1.0065861374232339</v>
      </c>
      <c r="AH30" s="28">
        <v>3.9694889397406561</v>
      </c>
      <c r="AI30" s="28">
        <v>1.2638592149129932</v>
      </c>
      <c r="AJ30" s="28">
        <v>4.0277207392197125</v>
      </c>
      <c r="AK30" s="28">
        <v>1.1671194907062052</v>
      </c>
      <c r="AL30" s="28">
        <v>3.5892709766162314</v>
      </c>
      <c r="AM30" s="28">
        <v>1.4106864268140025</v>
      </c>
      <c r="AN30" s="28">
        <v>3.6900262467191602</v>
      </c>
      <c r="AO30" s="28">
        <v>1.2971724749459124</v>
      </c>
      <c r="AP30" s="28">
        <v>4.1760688084998732</v>
      </c>
      <c r="AQ30" s="28">
        <v>1.1470941420507146</v>
      </c>
      <c r="AR30" s="28">
        <v>4.0294294910430306</v>
      </c>
      <c r="AS30" s="28">
        <v>3.7531085316890196</v>
      </c>
      <c r="AT30" s="24">
        <v>3.8254334623311639</v>
      </c>
      <c r="AU30" s="24">
        <v>3.66187772534597</v>
      </c>
      <c r="AV30" s="29">
        <v>3.5373446841093474</v>
      </c>
      <c r="AW30" s="25">
        <v>3.4879266434723402</v>
      </c>
      <c r="AX30" s="17">
        <v>6</v>
      </c>
      <c r="AY30" s="20">
        <f t="shared" si="3"/>
        <v>4.1095890410958902E-2</v>
      </c>
      <c r="AZ30" s="17">
        <v>22</v>
      </c>
      <c r="BA30" s="12">
        <f t="shared" si="4"/>
        <v>0.15068493150684931</v>
      </c>
      <c r="BB30" s="17">
        <v>118</v>
      </c>
      <c r="BC30" s="12">
        <f t="shared" si="5"/>
        <v>0.80821917808219179</v>
      </c>
    </row>
    <row r="31" spans="1:55" ht="24" x14ac:dyDescent="0.2">
      <c r="A31" s="18" t="s">
        <v>81</v>
      </c>
      <c r="B31" s="22">
        <v>108</v>
      </c>
      <c r="C31" s="22">
        <v>68</v>
      </c>
      <c r="D31" s="11">
        <f t="shared" si="0"/>
        <v>0.62962962962962965</v>
      </c>
      <c r="E31" s="22">
        <v>4442</v>
      </c>
      <c r="F31" s="22">
        <v>3342</v>
      </c>
      <c r="G31" s="22">
        <v>1226</v>
      </c>
      <c r="H31" s="12">
        <f t="shared" si="1"/>
        <v>0.27600180099054478</v>
      </c>
      <c r="I31" s="12">
        <f t="shared" si="2"/>
        <v>0.3668461998803112</v>
      </c>
      <c r="J31" s="28">
        <v>3.5674570727718722</v>
      </c>
      <c r="K31" s="28">
        <v>1.3172808260698443</v>
      </c>
      <c r="L31" s="28">
        <v>3.7261513157894735</v>
      </c>
      <c r="M31" s="28">
        <v>1.1816192294556318</v>
      </c>
      <c r="N31" s="28">
        <v>3.5791632485643969</v>
      </c>
      <c r="O31" s="28">
        <v>1.3003157143336441</v>
      </c>
      <c r="P31" s="28">
        <v>3.5185490519373452</v>
      </c>
      <c r="Q31" s="28">
        <v>1.2662245152200609</v>
      </c>
      <c r="R31" s="28">
        <v>3.6880131362889985</v>
      </c>
      <c r="S31" s="28">
        <v>1.2579615067786445</v>
      </c>
      <c r="T31" s="28">
        <v>3.4164609053497941</v>
      </c>
      <c r="U31" s="28">
        <v>1.4536093242001613</v>
      </c>
      <c r="V31" s="28">
        <v>3.8534768211920527</v>
      </c>
      <c r="W31" s="28">
        <v>1.2053500348099657</v>
      </c>
      <c r="X31" s="28">
        <v>3.5348646431501232</v>
      </c>
      <c r="Y31" s="28">
        <v>1.4517868972297916</v>
      </c>
      <c r="Z31" s="28">
        <v>3.6600823045267488</v>
      </c>
      <c r="AA31" s="28">
        <v>1.368250810813503</v>
      </c>
      <c r="AB31" s="28">
        <v>3.5347862531433361</v>
      </c>
      <c r="AC31" s="28">
        <v>1.3098397266015145</v>
      </c>
      <c r="AD31" s="28">
        <v>3.6086221470836852</v>
      </c>
      <c r="AE31" s="28">
        <v>1.319530147076825</v>
      </c>
      <c r="AF31" s="28">
        <v>3.8714759535655059</v>
      </c>
      <c r="AG31" s="28">
        <v>1.1586715289970391</v>
      </c>
      <c r="AH31" s="28">
        <v>3.6521739130434785</v>
      </c>
      <c r="AI31" s="28">
        <v>1.3832828648220445</v>
      </c>
      <c r="AJ31" s="28">
        <v>3.5230642504118617</v>
      </c>
      <c r="AK31" s="28">
        <v>1.3951121431923519</v>
      </c>
      <c r="AL31" s="28">
        <v>3.478838174273859</v>
      </c>
      <c r="AM31" s="28">
        <v>1.3672853358315773</v>
      </c>
      <c r="AN31" s="28">
        <v>3.4737274220032841</v>
      </c>
      <c r="AO31" s="28">
        <v>1.3971761567739258</v>
      </c>
      <c r="AP31" s="28">
        <v>3.6901408450704229</v>
      </c>
      <c r="AQ31" s="28">
        <v>1.4259149233840567</v>
      </c>
      <c r="AR31" s="28">
        <v>3.6104145563627204</v>
      </c>
      <c r="AS31" s="28">
        <v>3.6430118590825988</v>
      </c>
      <c r="AT31" s="24">
        <v>3.6727324250945297</v>
      </c>
      <c r="AU31" s="24">
        <v>3.5595461939580719</v>
      </c>
      <c r="AV31" s="29">
        <v>3.2088089491969423</v>
      </c>
      <c r="AW31" s="25"/>
      <c r="AX31" s="17">
        <v>4</v>
      </c>
      <c r="AY31" s="20">
        <f t="shared" si="3"/>
        <v>5.8823529411764705E-2</v>
      </c>
      <c r="AZ31" s="17">
        <v>16</v>
      </c>
      <c r="BA31" s="12">
        <f t="shared" si="4"/>
        <v>0.23529411764705882</v>
      </c>
      <c r="BB31" s="17">
        <v>48</v>
      </c>
      <c r="BC31" s="12">
        <f t="shared" si="5"/>
        <v>0.70588235294117652</v>
      </c>
    </row>
    <row r="32" spans="1:55" x14ac:dyDescent="0.2">
      <c r="A32" s="18" t="s">
        <v>82</v>
      </c>
      <c r="B32" s="22">
        <v>64</v>
      </c>
      <c r="C32" s="22">
        <v>60</v>
      </c>
      <c r="D32" s="11">
        <f t="shared" si="0"/>
        <v>0.9375</v>
      </c>
      <c r="E32" s="22">
        <v>2296</v>
      </c>
      <c r="F32" s="22">
        <v>2199</v>
      </c>
      <c r="G32" s="22">
        <v>1322</v>
      </c>
      <c r="H32" s="12">
        <f t="shared" si="1"/>
        <v>0.57578397212543553</v>
      </c>
      <c r="I32" s="12">
        <f t="shared" si="2"/>
        <v>0.60118235561618916</v>
      </c>
      <c r="J32" s="28">
        <v>3.6259314456035767</v>
      </c>
      <c r="K32" s="28">
        <v>1.2527815804424265</v>
      </c>
      <c r="L32" s="28">
        <v>3.8136739293764084</v>
      </c>
      <c r="M32" s="28">
        <v>1.194713856101302</v>
      </c>
      <c r="N32" s="28">
        <v>3.6265870052277815</v>
      </c>
      <c r="O32" s="28">
        <v>1.2371199003963207</v>
      </c>
      <c r="P32" s="28">
        <v>3.5146726862302486</v>
      </c>
      <c r="Q32" s="28">
        <v>1.2970893742179785</v>
      </c>
      <c r="R32" s="28">
        <v>3.7255779269202085</v>
      </c>
      <c r="S32" s="28">
        <v>1.2552685916631492</v>
      </c>
      <c r="T32" s="28">
        <v>3.6385362210604928</v>
      </c>
      <c r="U32" s="28">
        <v>1.3623145997540258</v>
      </c>
      <c r="V32" s="28">
        <v>3.987130961392884</v>
      </c>
      <c r="W32" s="28">
        <v>1.0722503613917216</v>
      </c>
      <c r="X32" s="28">
        <v>3.6713965646004478</v>
      </c>
      <c r="Y32" s="28">
        <v>1.3324844944218601</v>
      </c>
      <c r="Z32" s="28">
        <v>3.8598200899550221</v>
      </c>
      <c r="AA32" s="28">
        <v>1.2313941699615458</v>
      </c>
      <c r="AB32" s="28">
        <v>3.7345399698340875</v>
      </c>
      <c r="AC32" s="28">
        <v>1.224608802430657</v>
      </c>
      <c r="AD32" s="28">
        <v>3.7772795216741404</v>
      </c>
      <c r="AE32" s="28">
        <v>1.2394937540833875</v>
      </c>
      <c r="AF32" s="28">
        <v>3.9448223733938024</v>
      </c>
      <c r="AG32" s="28">
        <v>1.1041637794024624</v>
      </c>
      <c r="AH32" s="28">
        <v>3.7593423019431986</v>
      </c>
      <c r="AI32" s="28">
        <v>1.3466750898518862</v>
      </c>
      <c r="AJ32" s="28">
        <v>3.6478978978978978</v>
      </c>
      <c r="AK32" s="28">
        <v>1.3461836040754125</v>
      </c>
      <c r="AL32" s="28">
        <v>3.5916981132075474</v>
      </c>
      <c r="AM32" s="28">
        <v>1.3564962300249535</v>
      </c>
      <c r="AN32" s="28">
        <v>3.6767143933685</v>
      </c>
      <c r="AO32" s="28">
        <v>1.3488420540517385</v>
      </c>
      <c r="AP32" s="28">
        <v>3.8280542986425337</v>
      </c>
      <c r="AQ32" s="28">
        <v>1.2646714797933845</v>
      </c>
      <c r="AR32" s="28">
        <v>3.7308044529605167</v>
      </c>
      <c r="AS32" s="28">
        <v>3.8394056250969784</v>
      </c>
      <c r="AT32" s="24">
        <v>3.7602741248626246</v>
      </c>
      <c r="AU32" s="24">
        <v>3.7485740422133791</v>
      </c>
      <c r="AV32" s="29">
        <v>3.44564478672656</v>
      </c>
      <c r="AW32" s="25"/>
      <c r="AX32" s="17">
        <v>1</v>
      </c>
      <c r="AY32" s="20">
        <f t="shared" si="3"/>
        <v>1.6666666666666666E-2</v>
      </c>
      <c r="AZ32" s="17">
        <v>15</v>
      </c>
      <c r="BA32" s="12">
        <f t="shared" si="4"/>
        <v>0.25</v>
      </c>
      <c r="BB32" s="17">
        <v>44</v>
      </c>
      <c r="BC32" s="12">
        <f t="shared" si="5"/>
        <v>0.73333333333333328</v>
      </c>
    </row>
    <row r="33" spans="1:56" x14ac:dyDescent="0.2">
      <c r="A33" s="18" t="s">
        <v>91</v>
      </c>
      <c r="B33" s="22">
        <v>36</v>
      </c>
      <c r="C33" s="22">
        <v>28</v>
      </c>
      <c r="D33" s="11">
        <f t="shared" si="0"/>
        <v>0.77777777777777779</v>
      </c>
      <c r="E33" s="22">
        <v>293</v>
      </c>
      <c r="F33" s="22">
        <v>229</v>
      </c>
      <c r="G33" s="22">
        <v>199</v>
      </c>
      <c r="H33" s="12">
        <f t="shared" si="1"/>
        <v>0.67918088737201365</v>
      </c>
      <c r="I33" s="12">
        <f t="shared" si="2"/>
        <v>0.86899563318777295</v>
      </c>
      <c r="J33" s="28">
        <v>3.776859504132231</v>
      </c>
      <c r="K33" s="28">
        <v>1.1676606782793337</v>
      </c>
      <c r="L33" s="28">
        <v>3.8257261410788379</v>
      </c>
      <c r="M33" s="28">
        <v>1.0868518203316118</v>
      </c>
      <c r="N33" s="28">
        <v>3.7848101265822782</v>
      </c>
      <c r="O33" s="28">
        <v>1.0869873134697974</v>
      </c>
      <c r="P33" s="28">
        <v>3.7583333333333337</v>
      </c>
      <c r="Q33" s="28">
        <v>1.0205867049017552</v>
      </c>
      <c r="R33" s="28">
        <v>3.8499999999999996</v>
      </c>
      <c r="S33" s="28">
        <v>1.0095378480605204</v>
      </c>
      <c r="T33" s="28">
        <v>3.9132231404958677</v>
      </c>
      <c r="U33" s="28">
        <v>1.0228337034528452</v>
      </c>
      <c r="V33" s="28">
        <v>3.9788135593220337</v>
      </c>
      <c r="W33" s="28">
        <v>0.87550002128713389</v>
      </c>
      <c r="X33" s="28">
        <v>3.7314049586776861</v>
      </c>
      <c r="Y33" s="28">
        <v>1.194929581095499</v>
      </c>
      <c r="Z33" s="28">
        <v>3.838842975206612</v>
      </c>
      <c r="AA33" s="28">
        <v>1.1440013798774005</v>
      </c>
      <c r="AB33" s="28">
        <v>3.7833333333333332</v>
      </c>
      <c r="AC33" s="28">
        <v>0.94589757491084747</v>
      </c>
      <c r="AD33" s="28">
        <v>3.8418803418803416</v>
      </c>
      <c r="AE33" s="28">
        <v>1.0764566212703632</v>
      </c>
      <c r="AF33" s="28">
        <v>3.9000000000000004</v>
      </c>
      <c r="AG33" s="28">
        <v>0.90577855053467438</v>
      </c>
      <c r="AH33" s="28">
        <v>3.8250000000000002</v>
      </c>
      <c r="AI33" s="28">
        <v>1.232629303562105</v>
      </c>
      <c r="AJ33" s="28">
        <v>3.6900826446280988</v>
      </c>
      <c r="AK33" s="28">
        <v>1.1637716511325504</v>
      </c>
      <c r="AL33" s="28">
        <v>3.7405857740585775</v>
      </c>
      <c r="AM33" s="28">
        <v>0.95924551503980593</v>
      </c>
      <c r="AN33" s="28">
        <v>3.6776859504132231</v>
      </c>
      <c r="AO33" s="28">
        <v>1.0887469181522766</v>
      </c>
      <c r="AP33" s="28">
        <v>3.8755186721991706</v>
      </c>
      <c r="AQ33" s="28">
        <v>1.1635286867276076</v>
      </c>
      <c r="AR33" s="28">
        <v>3.8113000267848016</v>
      </c>
      <c r="AS33" s="28">
        <v>3.7877570691029385</v>
      </c>
      <c r="AT33" s="24">
        <v>3.541245022212232</v>
      </c>
      <c r="AU33" s="24"/>
      <c r="AV33" s="29"/>
      <c r="AW33" s="25"/>
      <c r="AX33" s="17">
        <v>1</v>
      </c>
      <c r="AY33" s="20">
        <f t="shared" si="3"/>
        <v>3.5714285714285712E-2</v>
      </c>
      <c r="AZ33" s="17">
        <v>3</v>
      </c>
      <c r="BA33" s="12">
        <f t="shared" si="4"/>
        <v>0.10714285714285714</v>
      </c>
      <c r="BB33" s="17">
        <v>24</v>
      </c>
      <c r="BC33" s="12">
        <f t="shared" si="5"/>
        <v>0.8571428571428571</v>
      </c>
    </row>
    <row r="34" spans="1:56" x14ac:dyDescent="0.2">
      <c r="A34" s="30"/>
      <c r="B34" s="31"/>
      <c r="C34" s="32"/>
      <c r="D34" s="11"/>
      <c r="E34" s="32"/>
      <c r="F34" s="33"/>
      <c r="G34" s="3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35"/>
      <c r="AX34" s="36"/>
      <c r="AY34" s="20"/>
      <c r="AZ34" s="17"/>
      <c r="BA34" s="12"/>
      <c r="BB34" s="36"/>
      <c r="BC34" s="12"/>
    </row>
    <row r="35" spans="1:56" ht="24.75" customHeight="1" x14ac:dyDescent="0.2">
      <c r="A35" s="37" t="s">
        <v>94</v>
      </c>
      <c r="B35" s="31"/>
      <c r="C35" s="32"/>
      <c r="D35" s="11"/>
      <c r="E35" s="32"/>
      <c r="F35" s="33"/>
      <c r="G35" s="3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35"/>
      <c r="AX35" s="36"/>
      <c r="AY35" s="20"/>
      <c r="AZ35" s="17"/>
      <c r="BA35" s="12"/>
      <c r="BB35" s="36"/>
      <c r="BC35" s="12"/>
    </row>
    <row r="36" spans="1:56" x14ac:dyDescent="0.2">
      <c r="A36" s="30" t="s">
        <v>95</v>
      </c>
      <c r="B36" s="31">
        <f>SUM(B7,B11)</f>
        <v>118</v>
      </c>
      <c r="C36" s="31">
        <f t="shared" ref="C36:G36" si="6">SUM(C7,C11)</f>
        <v>113</v>
      </c>
      <c r="D36" s="54">
        <f t="shared" ref="D36:D40" si="7">C36/B36</f>
        <v>0.9576271186440678</v>
      </c>
      <c r="E36" s="31">
        <f t="shared" si="6"/>
        <v>3617</v>
      </c>
      <c r="F36" s="31">
        <f t="shared" si="6"/>
        <v>3525</v>
      </c>
      <c r="G36" s="31">
        <f t="shared" si="6"/>
        <v>1713</v>
      </c>
      <c r="H36" s="54">
        <f t="shared" ref="H36:H40" si="8">G36/E36</f>
        <v>0.4735969035111971</v>
      </c>
      <c r="I36" s="54">
        <f t="shared" ref="I36:I40" si="9">G36/F36</f>
        <v>0.48595744680851066</v>
      </c>
      <c r="J36" s="28">
        <v>3.9300812500000002</v>
      </c>
      <c r="K36" s="28">
        <v>0.78216300599999999</v>
      </c>
      <c r="L36" s="28">
        <v>4.0345668180000001</v>
      </c>
      <c r="M36" s="28">
        <v>0.77198290800000002</v>
      </c>
      <c r="N36" s="28">
        <v>3.911825909</v>
      </c>
      <c r="O36" s="28">
        <v>0.78925484599999995</v>
      </c>
      <c r="P36" s="28">
        <v>3.8356332559999999</v>
      </c>
      <c r="Q36" s="28">
        <v>0.80980677700000003</v>
      </c>
      <c r="R36" s="28">
        <v>4.0073291649999998</v>
      </c>
      <c r="S36" s="28">
        <v>0.76195828799999998</v>
      </c>
      <c r="T36" s="28">
        <v>3.987144319</v>
      </c>
      <c r="U36" s="28">
        <v>0.80942077300000004</v>
      </c>
      <c r="V36" s="28">
        <v>4.1378279400000002</v>
      </c>
      <c r="W36" s="28">
        <v>0.69497052000000004</v>
      </c>
      <c r="X36" s="28">
        <v>3.935237474</v>
      </c>
      <c r="Y36" s="28">
        <v>0.76759427499999999</v>
      </c>
      <c r="Z36" s="28">
        <v>4.2573875369999996</v>
      </c>
      <c r="AA36" s="28">
        <v>0.66421895600000003</v>
      </c>
      <c r="AB36" s="28">
        <v>4.028731155</v>
      </c>
      <c r="AC36" s="28">
        <v>0.77128703099999996</v>
      </c>
      <c r="AD36" s="28">
        <v>4.1157501999999999</v>
      </c>
      <c r="AE36" s="28">
        <v>0.72549368800000003</v>
      </c>
      <c r="AF36" s="28">
        <v>4.0746027119999999</v>
      </c>
      <c r="AG36" s="28">
        <v>0.72181136700000004</v>
      </c>
      <c r="AH36" s="28">
        <v>3.952963107</v>
      </c>
      <c r="AI36" s="28">
        <v>0.843398761</v>
      </c>
      <c r="AJ36" s="28">
        <v>3.9102756790000002</v>
      </c>
      <c r="AK36" s="28">
        <v>0.83822429200000004</v>
      </c>
      <c r="AL36" s="28">
        <v>3.8257106759999999</v>
      </c>
      <c r="AM36" s="28">
        <v>0.83670994700000001</v>
      </c>
      <c r="AN36" s="28">
        <v>3.782840743</v>
      </c>
      <c r="AO36" s="28">
        <v>0.86760807600000001</v>
      </c>
      <c r="AP36" s="28">
        <v>4.1150066089999999</v>
      </c>
      <c r="AQ36" s="28">
        <v>0.74151607399999997</v>
      </c>
      <c r="AR36" s="28">
        <v>3.9907596789999999</v>
      </c>
      <c r="AS36" s="28">
        <v>3.6245434882813883</v>
      </c>
      <c r="AT36" s="12"/>
      <c r="AU36" s="12"/>
      <c r="AV36" s="12"/>
      <c r="AW36" s="35"/>
      <c r="AX36" s="36">
        <f t="shared" ref="AX36:AZ36" si="10">SUM(AX7,AX11)</f>
        <v>4</v>
      </c>
      <c r="AY36" s="20">
        <f t="shared" ref="AY36:AY40" si="11">AX36/C36</f>
        <v>3.5398230088495575E-2</v>
      </c>
      <c r="AZ36" s="17">
        <f t="shared" si="10"/>
        <v>24</v>
      </c>
      <c r="BA36" s="12">
        <f t="shared" ref="BA36:BA40" si="12">AZ36/C36</f>
        <v>0.21238938053097345</v>
      </c>
      <c r="BB36" s="36">
        <f t="shared" ref="BB36" si="13">SUM(BB7,BB11)</f>
        <v>85</v>
      </c>
      <c r="BC36" s="12">
        <f t="shared" ref="BC36:BC40" si="14">BB36/C36</f>
        <v>0.75221238938053092</v>
      </c>
    </row>
    <row r="37" spans="1:56" x14ac:dyDescent="0.2">
      <c r="A37" s="30" t="s">
        <v>96</v>
      </c>
      <c r="B37" s="31">
        <f>SUM(B8,B29)</f>
        <v>170</v>
      </c>
      <c r="C37" s="31">
        <f>SUM(C8,C29)</f>
        <v>160</v>
      </c>
      <c r="D37" s="54">
        <f t="shared" si="7"/>
        <v>0.94117647058823528</v>
      </c>
      <c r="E37" s="31">
        <f>SUM(E8,E29)</f>
        <v>5305</v>
      </c>
      <c r="F37" s="31">
        <f t="shared" ref="F37:G37" si="15">SUM(F8,F29)</f>
        <v>5044</v>
      </c>
      <c r="G37" s="31">
        <f t="shared" si="15"/>
        <v>2681</v>
      </c>
      <c r="H37" s="54">
        <f t="shared" si="8"/>
        <v>0.50537229029217723</v>
      </c>
      <c r="I37" s="54">
        <f t="shared" si="9"/>
        <v>0.53152260111022998</v>
      </c>
      <c r="J37" s="28">
        <v>3.6251285759999998</v>
      </c>
      <c r="K37" s="28">
        <v>0.86605842700000002</v>
      </c>
      <c r="L37" s="28">
        <v>3.9854829820000002</v>
      </c>
      <c r="M37" s="28">
        <v>0.85497657900000001</v>
      </c>
      <c r="N37" s="28">
        <v>3.7260901729999998</v>
      </c>
      <c r="O37" s="28">
        <v>0.91854191200000002</v>
      </c>
      <c r="P37" s="28">
        <v>3.3574627490000002</v>
      </c>
      <c r="Q37" s="28">
        <v>1.0586416599999999</v>
      </c>
      <c r="R37" s="28">
        <v>3.7854570889999999</v>
      </c>
      <c r="S37" s="28">
        <v>0.87278146999999995</v>
      </c>
      <c r="T37" s="28">
        <v>3.7172910649999999</v>
      </c>
      <c r="U37" s="28">
        <v>0.95680537099999996</v>
      </c>
      <c r="V37" s="28">
        <v>4.1369752609999999</v>
      </c>
      <c r="W37" s="28">
        <v>0.71459793900000002</v>
      </c>
      <c r="X37" s="28">
        <v>3.626867641</v>
      </c>
      <c r="Y37" s="28">
        <v>0.98099234899999999</v>
      </c>
      <c r="Z37" s="28">
        <v>3.9703168180000001</v>
      </c>
      <c r="AA37" s="28">
        <v>0.82350440499999999</v>
      </c>
      <c r="AB37" s="28">
        <v>3.7737561290000001</v>
      </c>
      <c r="AC37" s="28">
        <v>0.89320323700000004</v>
      </c>
      <c r="AD37" s="28">
        <v>4.0324644669999996</v>
      </c>
      <c r="AE37" s="28">
        <v>0.80470314700000001</v>
      </c>
      <c r="AF37" s="28">
        <v>4.1043922469999998</v>
      </c>
      <c r="AG37" s="28">
        <v>0.74140284999999995</v>
      </c>
      <c r="AH37" s="28">
        <v>3.7666691810000001</v>
      </c>
      <c r="AI37" s="28">
        <v>1.0129986929999999</v>
      </c>
      <c r="AJ37" s="28">
        <v>3.6776644080000001</v>
      </c>
      <c r="AK37" s="28">
        <v>0.95178266099999997</v>
      </c>
      <c r="AL37" s="28">
        <v>3.4998079710000001</v>
      </c>
      <c r="AM37" s="28">
        <v>1.0271594180000001</v>
      </c>
      <c r="AN37" s="28">
        <v>3.5871674150000001</v>
      </c>
      <c r="AO37" s="28">
        <v>1.008969376</v>
      </c>
      <c r="AP37" s="28">
        <v>3.8216091969999999</v>
      </c>
      <c r="AQ37" s="28">
        <v>0.87561140999999998</v>
      </c>
      <c r="AR37" s="28">
        <v>3.7761531389999998</v>
      </c>
      <c r="AS37" s="28">
        <v>3.4535249214189494</v>
      </c>
      <c r="AT37" s="24"/>
      <c r="AU37" s="24"/>
      <c r="AV37" s="29"/>
      <c r="AW37" s="35"/>
      <c r="AX37" s="36">
        <f>SUM(AX8,AX29)</f>
        <v>3</v>
      </c>
      <c r="AY37" s="20">
        <f t="shared" si="11"/>
        <v>1.8749999999999999E-2</v>
      </c>
      <c r="AZ37" s="17">
        <f>SUM(AZ8,AZ29)</f>
        <v>38</v>
      </c>
      <c r="BA37" s="12">
        <f t="shared" si="12"/>
        <v>0.23749999999999999</v>
      </c>
      <c r="BB37" s="36">
        <f>SUM(BB8,BB29)</f>
        <v>119</v>
      </c>
      <c r="BC37" s="12">
        <f t="shared" si="14"/>
        <v>0.74375000000000002</v>
      </c>
    </row>
    <row r="38" spans="1:56" x14ac:dyDescent="0.2">
      <c r="A38" s="30" t="s">
        <v>97</v>
      </c>
      <c r="B38" s="31">
        <f>SUM(B6,B9,B25,B30)</f>
        <v>469</v>
      </c>
      <c r="C38" s="31">
        <f t="shared" ref="C38:G38" si="16">SUM(C6,C9,C25,C30)</f>
        <v>380</v>
      </c>
      <c r="D38" s="54">
        <f t="shared" si="7"/>
        <v>0.81023454157782515</v>
      </c>
      <c r="E38" s="31">
        <f t="shared" si="16"/>
        <v>43746</v>
      </c>
      <c r="F38" s="31">
        <f t="shared" si="16"/>
        <v>34032</v>
      </c>
      <c r="G38" s="31">
        <f t="shared" si="16"/>
        <v>14409</v>
      </c>
      <c r="H38" s="54">
        <f t="shared" si="8"/>
        <v>0.32937868605129611</v>
      </c>
      <c r="I38" s="54">
        <f t="shared" si="9"/>
        <v>0.42339562764456984</v>
      </c>
      <c r="J38" s="28">
        <v>4.0766318070000001</v>
      </c>
      <c r="K38" s="28">
        <v>0.82154866100000001</v>
      </c>
      <c r="L38" s="28">
        <v>4.010138414</v>
      </c>
      <c r="M38" s="28">
        <v>0.92133858199999996</v>
      </c>
      <c r="N38" s="28">
        <v>4.0187025350000001</v>
      </c>
      <c r="O38" s="28">
        <v>0.87389864100000003</v>
      </c>
      <c r="P38" s="28">
        <v>3.8836779589999999</v>
      </c>
      <c r="Q38" s="28">
        <v>0.95584669499999997</v>
      </c>
      <c r="R38" s="28">
        <v>4.107147404</v>
      </c>
      <c r="S38" s="28">
        <v>0.85771107300000005</v>
      </c>
      <c r="T38" s="28">
        <v>4.0758926219999996</v>
      </c>
      <c r="U38" s="28">
        <v>0.88808551499999999</v>
      </c>
      <c r="V38" s="28">
        <v>4.2521621530000004</v>
      </c>
      <c r="W38" s="28">
        <v>0.77279110600000001</v>
      </c>
      <c r="X38" s="28">
        <v>4.0816733220000003</v>
      </c>
      <c r="Y38" s="28">
        <v>0.86004056699999998</v>
      </c>
      <c r="Z38" s="28">
        <v>4.2181007279999996</v>
      </c>
      <c r="AA38" s="28">
        <v>0.78874178100000003</v>
      </c>
      <c r="AB38" s="28">
        <v>4.1235422020000003</v>
      </c>
      <c r="AC38" s="28">
        <v>0.83258211999999998</v>
      </c>
      <c r="AD38" s="28">
        <v>4.0977160110000002</v>
      </c>
      <c r="AE38" s="28">
        <v>0.83567259900000002</v>
      </c>
      <c r="AF38" s="28">
        <v>4.1940191520000001</v>
      </c>
      <c r="AG38" s="28">
        <v>0.78967657999999996</v>
      </c>
      <c r="AH38" s="28">
        <v>4.0351409220000001</v>
      </c>
      <c r="AI38" s="28">
        <v>0.93328359500000002</v>
      </c>
      <c r="AJ38" s="28">
        <v>4.0599814270000003</v>
      </c>
      <c r="AK38" s="28">
        <v>0.87036029999999998</v>
      </c>
      <c r="AL38" s="28">
        <v>3.868268305</v>
      </c>
      <c r="AM38" s="28">
        <v>0.96877226999999999</v>
      </c>
      <c r="AN38" s="28">
        <v>3.8723193729999998</v>
      </c>
      <c r="AO38" s="28">
        <v>0.96408433900000001</v>
      </c>
      <c r="AP38" s="28">
        <v>4.1757398849999996</v>
      </c>
      <c r="AQ38" s="28">
        <v>0.81271800999999999</v>
      </c>
      <c r="AR38" s="28">
        <v>4.0676973070000004</v>
      </c>
      <c r="AS38" s="28">
        <v>3.8953895561926184</v>
      </c>
      <c r="AT38" s="24"/>
      <c r="AU38" s="24"/>
      <c r="AV38" s="29"/>
      <c r="AW38" s="35"/>
      <c r="AX38" s="36">
        <f t="shared" ref="AX38:AZ38" si="17">SUM(AX6,AX9,AX25,AX30)</f>
        <v>9</v>
      </c>
      <c r="AY38" s="20">
        <f t="shared" si="11"/>
        <v>2.368421052631579E-2</v>
      </c>
      <c r="AZ38" s="17">
        <f t="shared" si="17"/>
        <v>50</v>
      </c>
      <c r="BA38" s="12">
        <f t="shared" si="12"/>
        <v>0.13157894736842105</v>
      </c>
      <c r="BB38" s="36">
        <f t="shared" ref="BB38" si="18">SUM(BB6,BB9,BB25,BB30)</f>
        <v>321</v>
      </c>
      <c r="BC38" s="12">
        <f t="shared" si="14"/>
        <v>0.84473684210526312</v>
      </c>
    </row>
    <row r="39" spans="1:56" x14ac:dyDescent="0.2">
      <c r="A39" s="30" t="s">
        <v>98</v>
      </c>
      <c r="B39" s="31">
        <f>SUM(B3,B4,B5,B10,B26,B27,B28,B31,B32)</f>
        <v>870</v>
      </c>
      <c r="C39" s="31">
        <f t="shared" ref="C39:G39" si="19">SUM(C3,C4,C5,C10,C26,C27,C28,C31,C32)</f>
        <v>736</v>
      </c>
      <c r="D39" s="54">
        <f t="shared" si="7"/>
        <v>0.84597701149425286</v>
      </c>
      <c r="E39" s="31">
        <f t="shared" si="19"/>
        <v>102167</v>
      </c>
      <c r="F39" s="31">
        <f t="shared" si="19"/>
        <v>89504</v>
      </c>
      <c r="G39" s="31">
        <f t="shared" si="19"/>
        <v>23488</v>
      </c>
      <c r="H39" s="54">
        <f t="shared" si="8"/>
        <v>0.22989810799964763</v>
      </c>
      <c r="I39" s="54">
        <f t="shared" si="9"/>
        <v>0.2624240257418663</v>
      </c>
      <c r="J39" s="57">
        <f>AVERAGE(J3,J4,J5,J10,J26,J27,J28,J31,J32)</f>
        <v>3.5080269134515127</v>
      </c>
      <c r="K39" s="57">
        <f t="shared" ref="K39:AR39" si="20">AVERAGE(K3,K4,K5,K10,K26,K27,K28,K31,K32)</f>
        <v>1.2787476150637731</v>
      </c>
      <c r="L39" s="57">
        <f t="shared" si="20"/>
        <v>3.6795633266449426</v>
      </c>
      <c r="M39" s="57">
        <f t="shared" si="20"/>
        <v>1.1826084776014016</v>
      </c>
      <c r="N39" s="57">
        <f t="shared" si="20"/>
        <v>3.5004393211940177</v>
      </c>
      <c r="O39" s="57">
        <f t="shared" si="20"/>
        <v>1.264983148895932</v>
      </c>
      <c r="P39" s="57">
        <f t="shared" si="20"/>
        <v>3.4163375858919509</v>
      </c>
      <c r="Q39" s="57">
        <f t="shared" si="20"/>
        <v>1.2793763008780368</v>
      </c>
      <c r="R39" s="57">
        <f t="shared" si="20"/>
        <v>3.6546265256205341</v>
      </c>
      <c r="S39" s="57">
        <f t="shared" si="20"/>
        <v>1.236547290421536</v>
      </c>
      <c r="T39" s="57">
        <f t="shared" si="20"/>
        <v>3.4567426991114436</v>
      </c>
      <c r="U39" s="57">
        <f t="shared" si="20"/>
        <v>1.3821764882927627</v>
      </c>
      <c r="V39" s="57">
        <f t="shared" si="20"/>
        <v>3.8717391903625247</v>
      </c>
      <c r="W39" s="57">
        <f t="shared" si="20"/>
        <v>1.1062250821312185</v>
      </c>
      <c r="X39" s="57">
        <f t="shared" si="20"/>
        <v>3.5121547169803673</v>
      </c>
      <c r="Y39" s="57">
        <f t="shared" si="20"/>
        <v>1.3882555377943275</v>
      </c>
      <c r="Z39" s="57">
        <f t="shared" si="20"/>
        <v>3.7439260136748751</v>
      </c>
      <c r="AA39" s="57">
        <f t="shared" si="20"/>
        <v>1.2475138520619997</v>
      </c>
      <c r="AB39" s="57">
        <f t="shared" si="20"/>
        <v>3.5838102812501083</v>
      </c>
      <c r="AC39" s="57">
        <f t="shared" si="20"/>
        <v>1.2448371453476295</v>
      </c>
      <c r="AD39" s="57">
        <f t="shared" si="20"/>
        <v>3.7025364578457509</v>
      </c>
      <c r="AE39" s="57">
        <f t="shared" si="20"/>
        <v>1.2260816263614698</v>
      </c>
      <c r="AF39" s="57">
        <f t="shared" si="20"/>
        <v>3.8442192084680067</v>
      </c>
      <c r="AG39" s="57">
        <f t="shared" si="20"/>
        <v>1.1336943317388117</v>
      </c>
      <c r="AH39" s="57">
        <f t="shared" si="20"/>
        <v>3.5476198095011662</v>
      </c>
      <c r="AI39" s="57">
        <f t="shared" si="20"/>
        <v>1.3852602002946495</v>
      </c>
      <c r="AJ39" s="57">
        <f t="shared" si="20"/>
        <v>3.4449389522625853</v>
      </c>
      <c r="AK39" s="57">
        <f t="shared" si="20"/>
        <v>1.3673873462204993</v>
      </c>
      <c r="AL39" s="57">
        <f t="shared" si="20"/>
        <v>3.4170410235614361</v>
      </c>
      <c r="AM39" s="57">
        <f t="shared" si="20"/>
        <v>1.3171344211030518</v>
      </c>
      <c r="AN39" s="57">
        <f t="shared" si="20"/>
        <v>3.411353420749943</v>
      </c>
      <c r="AO39" s="57">
        <f t="shared" si="20"/>
        <v>1.3717370938379763</v>
      </c>
      <c r="AP39" s="57">
        <f t="shared" si="20"/>
        <v>3.6767812784628942</v>
      </c>
      <c r="AQ39" s="57">
        <f t="shared" si="20"/>
        <v>1.3362038795134292</v>
      </c>
      <c r="AR39" s="57">
        <f t="shared" si="20"/>
        <v>3.5865798073549451</v>
      </c>
      <c r="AS39" s="28">
        <v>3.473256853938576</v>
      </c>
      <c r="AT39" s="24"/>
      <c r="AU39" s="24"/>
      <c r="AV39" s="29"/>
      <c r="AW39" s="35"/>
      <c r="AX39" s="36">
        <f>SUM(AX3,AX4,AX5,AX10,AX26,AX27,AX28,AX31,AX32)</f>
        <v>41</v>
      </c>
      <c r="AY39" s="20">
        <f t="shared" si="11"/>
        <v>5.5706521739130432E-2</v>
      </c>
      <c r="AZ39" s="36">
        <f t="shared" ref="AZ39:BB39" si="21">SUM(AZ3,AZ4,AZ5,AZ10,AZ26,AZ27,AZ28,AZ31,AZ32)</f>
        <v>225</v>
      </c>
      <c r="BA39" s="12">
        <f t="shared" si="12"/>
        <v>0.30570652173913043</v>
      </c>
      <c r="BB39" s="36">
        <f t="shared" si="21"/>
        <v>470</v>
      </c>
      <c r="BC39" s="12">
        <f t="shared" si="14"/>
        <v>0.63858695652173914</v>
      </c>
      <c r="BD39" s="58"/>
    </row>
    <row r="40" spans="1:56" x14ac:dyDescent="0.2">
      <c r="A40" s="30" t="s">
        <v>99</v>
      </c>
      <c r="B40" s="31">
        <f>SUM(B12:B24,B33)</f>
        <v>1389</v>
      </c>
      <c r="C40" s="31">
        <f t="shared" ref="C40:G40" si="22">SUM(C12:C24,C33)</f>
        <v>1173</v>
      </c>
      <c r="D40" s="54">
        <f t="shared" si="7"/>
        <v>0.84449244060475159</v>
      </c>
      <c r="E40" s="31">
        <f t="shared" si="22"/>
        <v>53981</v>
      </c>
      <c r="F40" s="31">
        <f t="shared" si="22"/>
        <v>47182</v>
      </c>
      <c r="G40" s="31">
        <f t="shared" si="22"/>
        <v>17708</v>
      </c>
      <c r="H40" s="54">
        <f t="shared" si="8"/>
        <v>0.32804134788166206</v>
      </c>
      <c r="I40" s="54">
        <f t="shared" si="9"/>
        <v>0.37531261921919373</v>
      </c>
      <c r="J40" s="28">
        <v>3.4402311069999998</v>
      </c>
      <c r="K40" s="28">
        <v>0.87871533300000004</v>
      </c>
      <c r="L40" s="28">
        <v>3.6282030449999998</v>
      </c>
      <c r="M40" s="28">
        <v>0.929280671</v>
      </c>
      <c r="N40" s="28">
        <v>3.4790871179999998</v>
      </c>
      <c r="O40" s="28">
        <v>0.89969521600000002</v>
      </c>
      <c r="P40" s="28">
        <v>3.317912695</v>
      </c>
      <c r="Q40" s="28">
        <v>0.95736073300000002</v>
      </c>
      <c r="R40" s="28">
        <v>3.5951166290000001</v>
      </c>
      <c r="S40" s="28">
        <v>0.88812390900000004</v>
      </c>
      <c r="T40" s="28">
        <v>3.4338236169999998</v>
      </c>
      <c r="U40" s="28">
        <v>0.97758645200000005</v>
      </c>
      <c r="V40" s="28">
        <v>3.806983625</v>
      </c>
      <c r="W40" s="28">
        <v>0.80225053800000001</v>
      </c>
      <c r="X40" s="28">
        <v>3.4449889040000001</v>
      </c>
      <c r="Y40" s="28">
        <v>0.95613770899999995</v>
      </c>
      <c r="Z40" s="28">
        <v>3.7180135970000001</v>
      </c>
      <c r="AA40" s="28">
        <v>0.88176684599999999</v>
      </c>
      <c r="AB40" s="28">
        <v>3.531871164</v>
      </c>
      <c r="AC40" s="28">
        <v>0.887450136</v>
      </c>
      <c r="AD40" s="28">
        <v>3.6313406920000002</v>
      </c>
      <c r="AE40" s="28">
        <v>0.87987682499999997</v>
      </c>
      <c r="AF40" s="28">
        <v>3.7666509110000002</v>
      </c>
      <c r="AG40" s="28">
        <v>0.84395177700000001</v>
      </c>
      <c r="AH40" s="28">
        <v>3.530502238</v>
      </c>
      <c r="AI40" s="28">
        <v>0.99840644999999995</v>
      </c>
      <c r="AJ40" s="28">
        <v>3.4381402630000002</v>
      </c>
      <c r="AK40" s="28">
        <v>0.96157156899999996</v>
      </c>
      <c r="AL40" s="28">
        <v>3.306967711</v>
      </c>
      <c r="AM40" s="28">
        <v>0.98127276799999996</v>
      </c>
      <c r="AN40" s="28">
        <v>3.3799929290000001</v>
      </c>
      <c r="AO40" s="28">
        <v>0.98871859600000001</v>
      </c>
      <c r="AP40" s="28">
        <v>3.609576439</v>
      </c>
      <c r="AQ40" s="28">
        <v>0.89612253900000005</v>
      </c>
      <c r="AR40" s="28">
        <v>3.5329960659999999</v>
      </c>
      <c r="AS40" s="28">
        <v>3.2033041738282755</v>
      </c>
      <c r="AT40" s="24"/>
      <c r="AU40" s="24"/>
      <c r="AV40" s="29"/>
      <c r="AW40" s="35"/>
      <c r="AX40" s="36">
        <f t="shared" ref="AX40:AZ40" si="23">SUM(AX12:AX24,AX33)</f>
        <v>90</v>
      </c>
      <c r="AY40" s="20">
        <f t="shared" si="11"/>
        <v>7.6726342710997444E-2</v>
      </c>
      <c r="AZ40" s="17">
        <f t="shared" si="23"/>
        <v>402</v>
      </c>
      <c r="BA40" s="12">
        <f t="shared" si="12"/>
        <v>0.34271099744245526</v>
      </c>
      <c r="BB40" s="36">
        <f t="shared" ref="BB40" si="24">SUM(BB12:BB24,BB33)</f>
        <v>681</v>
      </c>
      <c r="BC40" s="12">
        <f t="shared" si="14"/>
        <v>0.58056265984654731</v>
      </c>
    </row>
    <row r="41" spans="1:56" x14ac:dyDescent="0.2">
      <c r="A41" s="30"/>
      <c r="B41" s="31"/>
      <c r="C41" s="32"/>
      <c r="D41" s="11"/>
      <c r="E41" s="10"/>
      <c r="F41" s="33"/>
      <c r="G41" s="34"/>
      <c r="H41" s="12"/>
      <c r="I41" s="1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4"/>
      <c r="AU41" s="24"/>
      <c r="AV41" s="29"/>
      <c r="AW41" s="35"/>
      <c r="AX41" s="36"/>
      <c r="AY41" s="20"/>
      <c r="AZ41" s="17"/>
      <c r="BA41" s="12"/>
      <c r="BB41" s="36"/>
      <c r="BC41" s="12"/>
    </row>
    <row r="42" spans="1:56" s="16" customFormat="1" ht="24" customHeight="1" x14ac:dyDescent="0.2">
      <c r="A42" s="38" t="s">
        <v>85</v>
      </c>
      <c r="B42" s="14">
        <f>SUM(B3:B33)</f>
        <v>3016</v>
      </c>
      <c r="C42" s="14">
        <f>SUM(C3:C33)</f>
        <v>2562</v>
      </c>
      <c r="D42" s="52">
        <f t="shared" ref="D42" si="25">C42/B42</f>
        <v>0.84946949602122013</v>
      </c>
      <c r="E42" s="14">
        <f>SUM(E3:E33)</f>
        <v>208816</v>
      </c>
      <c r="F42" s="14">
        <f>SUM(F3:F33)</f>
        <v>179287</v>
      </c>
      <c r="G42" s="14">
        <f>SUM(G3:G33)</f>
        <v>59999</v>
      </c>
      <c r="H42" s="53">
        <f t="shared" ref="H42" si="26">G42/E42</f>
        <v>0.28732951497969506</v>
      </c>
      <c r="I42" s="53">
        <f t="shared" ref="I42" si="27">G42/F42</f>
        <v>0.33465337698773473</v>
      </c>
      <c r="J42" s="55">
        <v>3.6138868050345918</v>
      </c>
      <c r="K42" s="55">
        <v>1.2689785057815086</v>
      </c>
      <c r="L42" s="55">
        <v>3.7411136844225155</v>
      </c>
      <c r="M42" s="55">
        <v>1.1827053703339836</v>
      </c>
      <c r="N42" s="55">
        <v>3.6163507267733941</v>
      </c>
      <c r="O42" s="55">
        <v>1.2537878515372967</v>
      </c>
      <c r="P42" s="55">
        <v>3.4640996142654128</v>
      </c>
      <c r="Q42" s="55">
        <v>1.295830786578974</v>
      </c>
      <c r="R42" s="55">
        <v>3.7326129633047538</v>
      </c>
      <c r="S42" s="55">
        <v>1.2264179869015663</v>
      </c>
      <c r="T42" s="55">
        <v>3.5587549291047909</v>
      </c>
      <c r="U42" s="55">
        <v>1.3811321907388099</v>
      </c>
      <c r="V42" s="55">
        <v>3.9552034075731868</v>
      </c>
      <c r="W42" s="55">
        <v>1.0927695578675829</v>
      </c>
      <c r="X42" s="55">
        <v>3.5998360600889958</v>
      </c>
      <c r="Y42" s="55">
        <v>1.380178518539924</v>
      </c>
      <c r="Z42" s="55">
        <v>3.8292158246781618</v>
      </c>
      <c r="AA42" s="55">
        <v>1.2370568935298183</v>
      </c>
      <c r="AB42" s="55">
        <v>3.6883594444824519</v>
      </c>
      <c r="AC42" s="55">
        <v>1.23564894154061</v>
      </c>
      <c r="AD42" s="55">
        <v>3.7828104904098865</v>
      </c>
      <c r="AE42" s="55">
        <v>1.2245455428467813</v>
      </c>
      <c r="AF42" s="55">
        <v>3.9099693308206778</v>
      </c>
      <c r="AG42" s="55">
        <v>1.1253371199520192</v>
      </c>
      <c r="AH42" s="55">
        <v>3.6456596081602397</v>
      </c>
      <c r="AI42" s="55">
        <v>1.3750821670320512</v>
      </c>
      <c r="AJ42" s="55">
        <v>3.5735950044603033</v>
      </c>
      <c r="AK42" s="55">
        <v>1.3545384728104832</v>
      </c>
      <c r="AL42" s="55">
        <v>3.4532052829407913</v>
      </c>
      <c r="AM42" s="55">
        <v>1.3605158830437949</v>
      </c>
      <c r="AN42" s="55">
        <v>3.4897435897435898</v>
      </c>
      <c r="AO42" s="55">
        <v>1.364471096882089</v>
      </c>
      <c r="AP42" s="55">
        <v>3.7449195060560498</v>
      </c>
      <c r="AQ42" s="55">
        <v>1.3329606278371697</v>
      </c>
      <c r="AR42" s="26">
        <v>3.6705491924893998</v>
      </c>
      <c r="AS42" s="26">
        <v>3.6196703540740578</v>
      </c>
      <c r="AT42" s="26">
        <v>3.5569179615114703</v>
      </c>
      <c r="AU42" s="26">
        <v>3.4760510670964244</v>
      </c>
      <c r="AV42" s="26">
        <v>3.1896811681853001</v>
      </c>
      <c r="AW42" s="27">
        <v>3.3713000000000002</v>
      </c>
      <c r="AX42" s="19">
        <f>SUM(AX3:AX33)</f>
        <v>147</v>
      </c>
      <c r="AY42" s="21">
        <f>AX42/C42</f>
        <v>5.737704918032787E-2</v>
      </c>
      <c r="AZ42" s="14">
        <f>SUM(AZ3:AZ33)</f>
        <v>739</v>
      </c>
      <c r="BA42" s="15">
        <f>AZ42/C42</f>
        <v>0.28844652615144417</v>
      </c>
      <c r="BB42" s="14">
        <f>SUM(BB3:BB33)</f>
        <v>1676</v>
      </c>
      <c r="BC42" s="15">
        <f>BB42/C42</f>
        <v>0.6541764246682279</v>
      </c>
    </row>
    <row r="43" spans="1:56" x14ac:dyDescent="0.2">
      <c r="D43" s="23"/>
      <c r="H43" s="15"/>
      <c r="I43" s="15"/>
    </row>
  </sheetData>
  <mergeCells count="7">
    <mergeCell ref="AZ2:BA2"/>
    <mergeCell ref="BB2:BC2"/>
    <mergeCell ref="AX1:BC1"/>
    <mergeCell ref="J1:R1"/>
    <mergeCell ref="T1:AF1"/>
    <mergeCell ref="AH1:AP1"/>
    <mergeCell ref="AX2:AY2"/>
  </mergeCells>
  <phoneticPr fontId="0" type="noConversion"/>
  <pageMargins left="0.47244094488188981" right="0.27559055118110237" top="0.51181102362204722" bottom="0.43307086614173229" header="0" footer="0"/>
  <pageSetup paperSize="9" scale="90" orientation="landscape" r:id="rId1"/>
  <headerFooter alignWithMargins="0">
    <oddHeader>&amp;C&amp;"Arial,Negrita"&amp;12RESULTADOS FINALES GRADO 2014-2015</oddHeader>
  </headerFooter>
  <ignoredErrors>
    <ignoredError sqref="BA42 D42 BA36:BA39 D36:D39 D40 BA40" formula="1"/>
    <ignoredError sqref="AY3:AY33" unlockedFormula="1"/>
    <ignoredError sqref="AY42 AY39:AY40 AY36:AY38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95F6AB12-882C-42D8-B49C-93A697724A6B}"/>
</file>

<file path=customXml/itemProps2.xml><?xml version="1.0" encoding="utf-8"?>
<ds:datastoreItem xmlns:ds="http://schemas.openxmlformats.org/officeDocument/2006/customXml" ds:itemID="{AD48DD75-536B-41BA-AAD1-4B2C6A74851E}"/>
</file>

<file path=customXml/itemProps3.xml><?xml version="1.0" encoding="utf-8"?>
<ds:datastoreItem xmlns:ds="http://schemas.openxmlformats.org/officeDocument/2006/customXml" ds:itemID="{FB117196-307C-47A1-9C2B-2F1F3B341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Preguntas</vt:lpstr>
      <vt:lpstr>Valoración general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2015-10-21T07:50:25Z</cp:lastPrinted>
  <dcterms:created xsi:type="dcterms:W3CDTF">2010-07-21T09:27:48Z</dcterms:created>
  <dcterms:modified xsi:type="dcterms:W3CDTF">2016-03-03T11:20:22Z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