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r.ordacademica\AREA DE CALIDAD\P6-SATISFACCIÓN PROGRAMA FORMATIVO\2014-2015\Grado\"/>
    </mc:Choice>
  </mc:AlternateContent>
  <bookViews>
    <workbookView xWindow="360" yWindow="660" windowWidth="25440" windowHeight="11295"/>
  </bookViews>
  <sheets>
    <sheet name="Portada" sheetId="4" r:id="rId1"/>
    <sheet name="Modelo Encuesta GRADO" sheetId="3" r:id="rId2"/>
    <sheet name="Resultados GRADO" sheetId="1" r:id="rId3"/>
    <sheet name="Modelo Encuesta MÁSTER" sheetId="5" r:id="rId4"/>
    <sheet name="Resultados MÁSTER" sheetId="6" r:id="rId5"/>
  </sheets>
  <definedNames>
    <definedName name="_xlnm.Print_Titles" localSheetId="4">'Resultados MÁSTER'!$A:$J</definedName>
  </definedNames>
  <calcPr calcId="152511"/>
</workbook>
</file>

<file path=xl/calcChain.xml><?xml version="1.0" encoding="utf-8"?>
<calcChain xmlns="http://schemas.openxmlformats.org/spreadsheetml/2006/main">
  <c r="AT46" i="6" l="1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I46" i="6"/>
  <c r="J46" i="6" s="1"/>
  <c r="G46" i="6"/>
  <c r="H46" i="6" s="1"/>
  <c r="F46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J39" i="6"/>
  <c r="H39" i="6"/>
  <c r="K39" i="6" s="1"/>
  <c r="F39" i="6"/>
  <c r="J38" i="6"/>
  <c r="H38" i="6"/>
  <c r="F38" i="6"/>
  <c r="J37" i="6"/>
  <c r="H37" i="6"/>
  <c r="K37" i="6" s="1"/>
  <c r="F37" i="6"/>
  <c r="J36" i="6"/>
  <c r="H36" i="6"/>
  <c r="F36" i="6"/>
  <c r="J35" i="6"/>
  <c r="H35" i="6"/>
  <c r="K35" i="6" s="1"/>
  <c r="F35" i="6"/>
  <c r="J34" i="6"/>
  <c r="H34" i="6"/>
  <c r="F34" i="6"/>
  <c r="J33" i="6"/>
  <c r="H33" i="6"/>
  <c r="K33" i="6" s="1"/>
  <c r="F33" i="6"/>
  <c r="H32" i="6"/>
  <c r="F32" i="6"/>
  <c r="H31" i="6"/>
  <c r="J30" i="6"/>
  <c r="H30" i="6"/>
  <c r="K30" i="6" s="1"/>
  <c r="J29" i="6"/>
  <c r="H29" i="6"/>
  <c r="K29" i="6" s="1"/>
  <c r="J28" i="6"/>
  <c r="H28" i="6"/>
  <c r="K28" i="6" s="1"/>
  <c r="J27" i="6"/>
  <c r="H27" i="6"/>
  <c r="K27" i="6" s="1"/>
  <c r="F27" i="6"/>
  <c r="H26" i="6"/>
  <c r="F26" i="6"/>
  <c r="J25" i="6"/>
  <c r="H25" i="6"/>
  <c r="F25" i="6"/>
  <c r="K25" i="6" s="1"/>
  <c r="J24" i="6"/>
  <c r="H24" i="6"/>
  <c r="F24" i="6"/>
  <c r="F23" i="6"/>
  <c r="H22" i="6"/>
  <c r="F22" i="6"/>
  <c r="K22" i="6" s="1"/>
  <c r="J21" i="6"/>
  <c r="H21" i="6"/>
  <c r="K21" i="6" s="1"/>
  <c r="H20" i="6"/>
  <c r="F20" i="6"/>
  <c r="J19" i="6"/>
  <c r="H19" i="6"/>
  <c r="K19" i="6" s="1"/>
  <c r="F19" i="6"/>
  <c r="J18" i="6"/>
  <c r="H18" i="6"/>
  <c r="F18" i="6"/>
  <c r="J17" i="6"/>
  <c r="H17" i="6"/>
  <c r="K17" i="6" s="1"/>
  <c r="F17" i="6"/>
  <c r="H16" i="6"/>
  <c r="F16" i="6"/>
  <c r="J15" i="6"/>
  <c r="H15" i="6"/>
  <c r="F15" i="6"/>
  <c r="H14" i="6"/>
  <c r="K14" i="6" s="1"/>
  <c r="J13" i="6"/>
  <c r="H13" i="6"/>
  <c r="K13" i="6" s="1"/>
  <c r="F13" i="6"/>
  <c r="J12" i="6"/>
  <c r="H12" i="6"/>
  <c r="J11" i="6"/>
  <c r="H11" i="6"/>
  <c r="F11" i="6"/>
  <c r="K11" i="6" s="1"/>
  <c r="J10" i="6"/>
  <c r="H10" i="6"/>
  <c r="F10" i="6"/>
  <c r="H9" i="6"/>
  <c r="F9" i="6"/>
  <c r="J8" i="6"/>
  <c r="H8" i="6"/>
  <c r="F8" i="6"/>
  <c r="K8" i="6" s="1"/>
  <c r="J7" i="6"/>
  <c r="H7" i="6"/>
  <c r="F7" i="6"/>
  <c r="J6" i="6"/>
  <c r="F6" i="6"/>
  <c r="J5" i="6"/>
  <c r="H5" i="6"/>
  <c r="F5" i="6"/>
  <c r="K5" i="6" s="1"/>
  <c r="J4" i="6"/>
  <c r="H4" i="6"/>
  <c r="F4" i="6"/>
  <c r="J3" i="6"/>
  <c r="H3" i="6"/>
  <c r="F3" i="6"/>
  <c r="K3" i="6" s="1"/>
  <c r="K4" i="6" l="1"/>
  <c r="K7" i="6"/>
  <c r="K10" i="6"/>
  <c r="K12" i="6"/>
  <c r="K15" i="6"/>
  <c r="K18" i="6"/>
  <c r="K24" i="6"/>
  <c r="K26" i="6"/>
  <c r="K34" i="6"/>
  <c r="K36" i="6"/>
  <c r="K38" i="6"/>
  <c r="K46" i="6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E38" i="1"/>
  <c r="D4" i="1"/>
  <c r="D5" i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22" i="1"/>
  <c r="D23" i="1"/>
  <c r="D24" i="1"/>
  <c r="D25" i="1"/>
  <c r="D26" i="1"/>
  <c r="D27" i="1"/>
  <c r="D29" i="1"/>
  <c r="D30" i="1"/>
  <c r="D31" i="1"/>
  <c r="D3" i="1"/>
  <c r="B38" i="1"/>
  <c r="C38" i="1"/>
  <c r="D38" i="1" l="1"/>
</calcChain>
</file>

<file path=xl/sharedStrings.xml><?xml version="1.0" encoding="utf-8"?>
<sst xmlns="http://schemas.openxmlformats.org/spreadsheetml/2006/main" count="663" uniqueCount="234">
  <si>
    <t>ATENCION RECIBIDA</t>
  </si>
  <si>
    <t>SERVICIOS GENERALES</t>
  </si>
  <si>
    <t>ORGANIZACIÓN DOCENTE</t>
  </si>
  <si>
    <t>PROFESORADO</t>
  </si>
  <si>
    <t>INSTALACIONES E INFRAESTRUCTURAS</t>
  </si>
  <si>
    <t>SATISFACCIÓN GENERAL</t>
  </si>
  <si>
    <t>TITULACIÓN</t>
  </si>
  <si>
    <t xml:space="preserve">ATENCIÓN AL ESTUDIANTE                         </t>
  </si>
  <si>
    <t>£</t>
  </si>
  <si>
    <t>Satisfacción con la tramitación de la matrícula y la gestión del expediente.</t>
  </si>
  <si>
    <t>Procedimiento para realizar quejas y sugerencias.</t>
  </si>
  <si>
    <t>Observaciones y propuestas de mejora sobre la atención al estudiante:</t>
  </si>
  <si>
    <t xml:space="preserve">ORGANIZACIÓN DOCENTE                         </t>
  </si>
  <si>
    <t>Distribución y secuenciación del conjunto de asignaturas del Plan de Estudios.</t>
  </si>
  <si>
    <t>Oferta de asignaturas optativas.</t>
  </si>
  <si>
    <t>Adecuación de la duración de las clases.</t>
  </si>
  <si>
    <t>Observaciones y propuestas de mejora sobre la organización docente:</t>
  </si>
  <si>
    <t xml:space="preserve">PROFESORADO                         </t>
  </si>
  <si>
    <t>Labor realizada por el conjunto de docentes de la Titulación.</t>
  </si>
  <si>
    <t>Observaciones y propuestas de mejora sobre el profesorado:</t>
  </si>
  <si>
    <t xml:space="preserve">INSTALACIONES E INFRAESTRUCTURAS                         </t>
  </si>
  <si>
    <t>Biblioteca (acondicionamiento, espacios, adecuación horaria).</t>
  </si>
  <si>
    <t>Fondos bibliográficos y bases de datos.</t>
  </si>
  <si>
    <t>Observaciones y propuestas de mejora sobre instalaciones e infraestructuras:</t>
  </si>
  <si>
    <t xml:space="preserve">SATISFACCIÓN GENERAL                          </t>
  </si>
  <si>
    <t>Resultados del aprendizaje.</t>
  </si>
  <si>
    <t>Cumplimiento de las expectativas iniciales.</t>
  </si>
  <si>
    <t>Satisfacción general con la Titulación.</t>
  </si>
  <si>
    <t>Observaciones y propuestas de mejora sobre la titulación:</t>
  </si>
  <si>
    <t xml:space="preserve">ENCUESTA SATISFACCIÓN TITULOS DE GRADO </t>
  </si>
  <si>
    <t>Participación</t>
  </si>
  <si>
    <t>TRABAJO FIN DE GRADO</t>
  </si>
  <si>
    <t>Encuestas Recibidas</t>
  </si>
  <si>
    <t>Sistemas de evaluación empleados en la titulación.</t>
  </si>
  <si>
    <t>Metodología docente y actividades formativas llevadas a cabo en la titulación</t>
  </si>
  <si>
    <t>Proceso de asignación de Tutor/a.</t>
  </si>
  <si>
    <t>Satisfacción con la labor del Tutor/a (accesibilidad, dedicación, calidad de la tutorización, etc.)</t>
  </si>
  <si>
    <t>Observaciones y propuestas de mejora sobre el Trabajo Fin de Máster:</t>
  </si>
  <si>
    <t>GRADO EN ADMINISTRACIÓN Y DIRECCIÓN DE EMPRESAS</t>
  </si>
  <si>
    <t>GRADO EN DERECHO</t>
  </si>
  <si>
    <t>GRADO EN ECONOMIA</t>
  </si>
  <si>
    <t>GRADO EN ENFERMERIA</t>
  </si>
  <si>
    <t>GRADO EN FÍSICA</t>
  </si>
  <si>
    <t>GRADO EN FISIOTERAPIA</t>
  </si>
  <si>
    <t>GRADO EN GEOGRAFIA Y ORDENACIÓN DEL TERRITORIO</t>
  </si>
  <si>
    <t>GRADO EN HISTORIA</t>
  </si>
  <si>
    <t>GRADO EN INGENIERÍA CIVIL</t>
  </si>
  <si>
    <t>GRADO EN INGENIERÍA DE LOS RECURSOS ENERGETICOS</t>
  </si>
  <si>
    <t>GRADO EN INGENIERÍA DE LOS RECURSOS MINEROS</t>
  </si>
  <si>
    <t>GRADO EN INGENIERÍA DE TECNOLOGIAS DE TELECOMUNICACIÓN</t>
  </si>
  <si>
    <t>GRADO EN INGENIERÍA ELECTRICA</t>
  </si>
  <si>
    <t>GRADO EN INGENIERÍA EN ELECTRONICA INDUSTRIAL Y AUTOMATICA</t>
  </si>
  <si>
    <t>GRADO EN INGENIERÍA EN TECNOLOGÍAS INDUSTRIALES</t>
  </si>
  <si>
    <t>GRADO EN INGENIERÍA INFORMÁTICA</t>
  </si>
  <si>
    <t>GRADO EN INGENIERIA MARINA</t>
  </si>
  <si>
    <t>GRADO EN INGENIERIA MARITIMA</t>
  </si>
  <si>
    <t>GRADO EN INGENIERÍA MECANICA</t>
  </si>
  <si>
    <t>GRADO EN INGENIERÍA NAUTICA Y TRANSPORTE MARÍTIMO</t>
  </si>
  <si>
    <t>GRADO EN INGENIERÍA QUÍMICA</t>
  </si>
  <si>
    <t>GRADO EN MAGISTERIO EN EDUCACIÓN INFANTIL</t>
  </si>
  <si>
    <t>GRADO EN MAGISTERIO EN EDUCACIÓN PRIMARIA</t>
  </si>
  <si>
    <t>GRADO EN MATEMATICAS</t>
  </si>
  <si>
    <t>GRADO EN RELACIONES LABORALES</t>
  </si>
  <si>
    <t>GRADO EN TURISMO</t>
  </si>
  <si>
    <t>Oferta de temas para el TFG.</t>
  </si>
  <si>
    <t>Información recibida para el desarrollo del TFG (normativa, plazos, criterios de evaluación, etc).</t>
  </si>
  <si>
    <t>Satisfacción general con el Trabajo Fin de Grado.</t>
  </si>
  <si>
    <t>Media Total UC</t>
  </si>
  <si>
    <t>Información disponible en la página web sobre la titulación.</t>
  </si>
  <si>
    <t xml:space="preserve"> Atención prestada por el personal de administración y servicios del centro.</t>
  </si>
  <si>
    <t>Orientación, información y asesoramiento sobre programas de movilidad.</t>
  </si>
  <si>
    <t>Orientación, información y asesoramiento sobre prácticas y empleo.</t>
  </si>
  <si>
    <t>Servicios Generales de la Universidad (desagregar los servicios: COIE, Servicio de Deportes, Centro de Idiomas, Consejo de Estudiantes, Delegación de Alumnos).</t>
  </si>
  <si>
    <t>Coordinación entre las asignaturas del Plan de Estudios.</t>
  </si>
  <si>
    <t>Medios que facilita la UC para lograr la capacitación lingüística.</t>
  </si>
  <si>
    <t>Aulas de teoría (mobiliario, acústica, luminosidad, ventilación, calefacción, etc.).</t>
  </si>
  <si>
    <t>Laboratorios y aulas de prácticas (equipamiento, acústica, luminosidad, ventilación, calefacción, etc.).</t>
  </si>
  <si>
    <t>Aulas de informática de libre acceso y su equipamiento.</t>
  </si>
  <si>
    <t>Aula Virtual (Blackboard, Moodle, OCW).</t>
  </si>
  <si>
    <t>Campus Virtual (información, tramitación y consultas).</t>
  </si>
  <si>
    <t>Instalaciones en general</t>
  </si>
  <si>
    <t>GRADO EN LOGOPEDIA</t>
  </si>
  <si>
    <t>GRADO EN MEDICINA</t>
  </si>
  <si>
    <t>GRADO EN ESTUDIOS HISPÁNICOS</t>
  </si>
  <si>
    <t>-</t>
  </si>
  <si>
    <t>[1. Información disponible en la página web sobre la titulación.]</t>
  </si>
  <si>
    <t>[2. Satisfacción con la tramitación de la matrícula y la gestión del expediente.]</t>
  </si>
  <si>
    <t>[3. Atención prestada por el personal de administración y servicios del centro.]</t>
  </si>
  <si>
    <t>[4. Orientación, información y asesoramiento sobre programas de movilidad.]</t>
  </si>
  <si>
    <t>[5. Orientación, información y asesoramiento sobre prácticas y empleo.]</t>
  </si>
  <si>
    <t>[6. Procedimiento para realizar quejas y sugerencias.]</t>
  </si>
  <si>
    <t>[7a. COIE (Centro de Orientación e Información de Empleo)]</t>
  </si>
  <si>
    <t>[7b. Servicio de Deportes]</t>
  </si>
  <si>
    <t>[7c. CIUC (Centro de Idiomas de la Universidad de Cantabria)]</t>
  </si>
  <si>
    <t>[7d. Consejo de Estudiantes]</t>
  </si>
  <si>
    <t>[7e. Delegación de Alumnos]</t>
  </si>
  <si>
    <t>[8. Distribución y secuenciación del conjunto de asignaturas del Plan de Estudios.]</t>
  </si>
  <si>
    <t>[9. Coordinación entre las asignaturas del Plan de Estudios.]</t>
  </si>
  <si>
    <t>[10. Oferta de asignaturas optativas.]</t>
  </si>
  <si>
    <t>[11. Adecuación de la duración de las clases.]</t>
  </si>
  <si>
    <t>[12. Sistemas de evaluación empleados en la titulación.]</t>
  </si>
  <si>
    <t>[13. Medios que facilita la UC para lograr la capacitación lingüística.]</t>
  </si>
  <si>
    <t>[14. Labor realizada por el conjunto de docentes de la Titulación.]</t>
  </si>
  <si>
    <t>[15. Metodología docente y actividades formativas llevadas a cabo en la titulación.]</t>
  </si>
  <si>
    <t>[16. Aulas de teoría (mobiliario, acústica, luminosidad, ventilación, calefacción, etc.).]</t>
  </si>
  <si>
    <t>[17. Laboratorios y aulas de prácticas (equipamiento, acústica, luminosidad, ventilación, calefacción, etc.).]</t>
  </si>
  <si>
    <t>[18. Aulas de informática de libre acceso y su equipamiento.]</t>
  </si>
  <si>
    <t>[19. Aula Virtual (Blackboard, Moodle, OCW).]</t>
  </si>
  <si>
    <t>[20. Campus Virtual (información, tramitación y consultas).]</t>
  </si>
  <si>
    <t>[21. Biblioteca (acondicionamiento, espacios, adecuación horaria).]</t>
  </si>
  <si>
    <t>[22. Fondos bibliográficos y bases de datos.]</t>
  </si>
  <si>
    <t>[23. Instalaciones en general.]</t>
  </si>
  <si>
    <t>[24. Oferta de temas para el TFG.]</t>
  </si>
  <si>
    <t>[25.  Proceso de asignación de Tutor/a.]</t>
  </si>
  <si>
    <t>[26.  Información recibida para el desarrollo del TFG (normativa, plazos, criterios de evaluación, etc.)]</t>
  </si>
  <si>
    <t>[27. Satisfacción con la labor del Tutor/a (accesibilidad, dedicación, calidad de la tutorización, etc.)]</t>
  </si>
  <si>
    <t>[28. Satisfacción general con el TFG.]</t>
  </si>
  <si>
    <t>[29. Resultados del aprendizaje.]</t>
  </si>
  <si>
    <t>[30. Cumplimiento de las expectativas iniciales.]</t>
  </si>
  <si>
    <t>[31. Satisfacción general con la Titulación.]</t>
  </si>
  <si>
    <t>Número de Estudiantes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</si>
  <si>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</si>
  <si>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</si>
  <si>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</si>
  <si>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</si>
  <si>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</si>
  <si>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</si>
  <si>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VICERRECTORADO DE ORDENACIÓN ACADÉMICA</t>
  </si>
  <si>
    <t>UNIVERSIDAD DE CANTABRIA</t>
  </si>
  <si>
    <t xml:space="preserve">TABLA DE RESULTADOS </t>
  </si>
  <si>
    <t>CURSO 2014-2015</t>
  </si>
  <si>
    <t xml:space="preserve">ENCUESTA DE SATISFACCIÓN DE LOS ESTUDIANTES CON EL PROGRAMA FORMATIVO
</t>
  </si>
  <si>
    <t>TÍTULOS DE GRADO Y MÁSTER OFICIAL</t>
  </si>
  <si>
    <t>ENCUESTA SATISFACCIÓN TITULOS DE POSTGRADO</t>
  </si>
  <si>
    <t>Información sobre la titulación, previa a la matrícula, proporcionada por la Universidad y el Centro (página web, trípticos, charlas informativas, etc.).</t>
  </si>
  <si>
    <t>Actividades de acogida e informativas.</t>
  </si>
  <si>
    <t>Información disponible en la página web del Centro sobre la Titulación.</t>
  </si>
  <si>
    <t>Atención prestada por el Personal de Administración y Servicios.</t>
  </si>
  <si>
    <t>Orientación, información y asesoramiento sobre movilidad, becas, prácticas, empleo, etc.</t>
  </si>
  <si>
    <t>Servicios Generales de la Universidad (desagregar los servicios: COIE, Biblioteca, Servicio de Deportes, Centro de Idiomas, Defensor Universitario y SOUCAN).</t>
  </si>
  <si>
    <t xml:space="preserve">Adecuación de los complementos formativos para facilitar el nivel de inicio requerido, en caso de haberlos cursado. </t>
  </si>
  <si>
    <t>Metodología docente y actividades formativas llevadas a cabo en la titulación.</t>
  </si>
  <si>
    <t>Condiciones físicas de las aulas de teoría (mobiliario, acústica, luminosidad, ventilación, calefacción, etc.).</t>
  </si>
  <si>
    <t>Condiciones físicas de los laboratorios y aulas prácticas (equipamiento, acústica, luminosidad, ventilación, calefacción, etc.).</t>
  </si>
  <si>
    <t>Aulas de informática y su equipamiento.</t>
  </si>
  <si>
    <t>Recursos web de la titulación (plataformas virtuales, campus virtual, etc.).</t>
  </si>
  <si>
    <t>Instalaciones en general.</t>
  </si>
  <si>
    <t>TRABAJO FIN DE MASTER</t>
  </si>
  <si>
    <t>Oferta de temas para el TFM.</t>
  </si>
  <si>
    <t>Información recibida para el desarrollo del TFM (normativa, plazos, criterios de evaluación, etc).</t>
  </si>
  <si>
    <t>Satisfacción general con el Trabajo Fin de Master.</t>
  </si>
  <si>
    <t>Matriculados
Primera Encuesta</t>
  </si>
  <si>
    <t>Matriculados
Segunda Encuesta</t>
  </si>
  <si>
    <t>Matriculados TFM</t>
  </si>
  <si>
    <t>Encuestas recibidas
(Primera Encuesta)</t>
  </si>
  <si>
    <t>Participación 
Primera Encuesta</t>
  </si>
  <si>
    <t>Encuestas recibidas
(Segunda Encuesta)</t>
  </si>
  <si>
    <t>Participación 
Segunda Encuesta</t>
  </si>
  <si>
    <t>Encuestas recibidas
(Tercera Encuesta)</t>
  </si>
  <si>
    <t>Participación 
Tercera Encuesta</t>
  </si>
  <si>
    <t>Participación Global
(Primera, Segunda y Tercera)</t>
  </si>
  <si>
    <t>1. Información sobre la titulación, previa a la matricula, proporcionada por la Universidad y el Centro (página web, trípticos, charlas informativas, etc) _x000D_
_x000D_
	 </t>
  </si>
  <si>
    <t>2. Satisfacción con la tramitación de la matrícula y la gestión del expediente. _x000D_
_x000D_
	 </t>
  </si>
  <si>
    <t>3. Actividades de acogida e informativas. _x000D_
_x000D_
	 </t>
  </si>
  <si>
    <t>4. Información disponible en la página web del Centro sobre la Titulación. _x000D_
_x000D_
	 </t>
  </si>
  <si>
    <t>5. Atención prestada por el Personal de Administración y Servicios. _x000D_
_x000D_
	 </t>
  </si>
  <si>
    <t>6. Orientación, información y asesoramiento sobre movilidad, becas, prácticas, empleo, etc. _x000D_
_x000D_
	 </t>
  </si>
  <si>
    <t>7. Procedimiento para realizar quejas y sugerencias. _x000D_
_x000D_
	 </t>
  </si>
  <si>
    <t xml:space="preserve">8a. COIE (Centro de Orientación e Información de Empleo) 
</t>
  </si>
  <si>
    <t xml:space="preserve">8b. Biblioteca 
</t>
  </si>
  <si>
    <t xml:space="preserve">8c. Servicio de Deportes 
</t>
  </si>
  <si>
    <t xml:space="preserve">8d. CIUC (Centro de Idiomas de la Universidad de Cantabria) 
</t>
  </si>
  <si>
    <t xml:space="preserve">8e. Defensor Universitario 
</t>
  </si>
  <si>
    <t xml:space="preserve">8f. SOUCAN (Servicio de Orientación Universitario) 
</t>
  </si>
  <si>
    <t>9. Distribución y secuenciación del conjunto de asignaturas del Plan de Estudios. _x000D_
_x000D_
	 </t>
  </si>
  <si>
    <t>10. Oferta de asignaturas optativas. _x000D_
_x000D_
	 </t>
  </si>
  <si>
    <t>11. Adecuación de la duración de las clases. _x000D_
_x000D_
	 </t>
  </si>
  <si>
    <t>12. Sistemas de evaluación empleados en la titulación.</t>
  </si>
  <si>
    <t>13. Adecuación de los complementos formativos para facilitar el nivel de inicio requerido, en caso de haberlos cursado.</t>
  </si>
  <si>
    <t>14. Labor realizada por el conjunto de docentes de la Titulación. _x000D_
_x000D_
	 </t>
  </si>
  <si>
    <t>15. Metodología docente y actividades formativas llevadas a cabo en la titulación.</t>
  </si>
  <si>
    <t>16. Condiciones físicas de las aulas de teoría (mobiliario, acústica, luminosidad, ventilación, calefacción, etc.). 
	 </t>
  </si>
  <si>
    <t>17. Condiciones físicas de los laboratorios y aulas prácticas (equipamiento, acústica, luminosidad, ventilación, calefacción, etc.). 
	 </t>
  </si>
  <si>
    <t>18. Aulas de informática y su equipamiento. 
	 </t>
  </si>
  <si>
    <t>19. Recursos web de la titulación (plataformas virtuales, campus virtual, etc.). 
	 </t>
  </si>
  <si>
    <t>20. Biblioteca (acondicionamiento, espacios, adecuación horaria). 
	 </t>
  </si>
  <si>
    <t>21. Fondos bibliográficos y bases de datos. 
	 </t>
  </si>
  <si>
    <t>22. Instalaciones en general. 
	 </t>
  </si>
  <si>
    <t>23. Oferta de temas para el TFM.</t>
  </si>
  <si>
    <t>24.Proceso de asignación de Tutor/a.</t>
  </si>
  <si>
    <t>25. Información recibida para el desarrollo del TFM (normativa, plazos, criterios de evaluación, etc).</t>
  </si>
  <si>
    <t>26. Satisfacción con la labor del Tutor/a (accesibilidad, dedicación, calidad de la tutorización, etc.)</t>
  </si>
  <si>
    <t>27. Satisfacción general con el Trabajo Fin de Master.</t>
  </si>
  <si>
    <t>28. Resultados del aprendizaje. _x000D_
_x000D_
	 </t>
  </si>
  <si>
    <t>29. Cumplimiento de las expectativas iniciales. _x000D_
_x000D_
	 </t>
  </si>
  <si>
    <t>30. Satisfacción general con la Titulación. _x000D_
_x000D_
	 </t>
  </si>
  <si>
    <t>MASTER EN INGENIERÍA DE CAMINOS, CANALES Y PUERTOS</t>
  </si>
  <si>
    <t>MASTER EN INVESTIGACIÓN E INNOVACIÓN EN CONTEXTOS EDUCATIVOS</t>
  </si>
  <si>
    <t>MASTER EN INVESTIGACIÓN EN CUIDADOS DE LA SALUD</t>
  </si>
  <si>
    <t>MASTER EN FUNDAMENTOS Y PRINCIPIOS DEL SISTEMA JURIDICO</t>
  </si>
  <si>
    <t>MASTER EN FORMACION DEL PROFESORADO DE EDUCACION SECUNDARIA</t>
  </si>
  <si>
    <t>MASTER EN ENSEÑANZA DEL ESPAÑOL COMO LENGUA EXTRANJERA</t>
  </si>
  <si>
    <t>MASTER EN CONDICIONANTES GENETICOS, NUTRICIONALES Y AMBIENTALES DEL CRECIMIENTO Y EL DESARROLLO</t>
  </si>
  <si>
    <t>MASTER EN GESTIÓN INTEGRAL E INVESTIGACIÓN EN LOS CUIDADOS DE LAS HERIDAS CRÓNICAS</t>
  </si>
  <si>
    <t>MASTER EN INGENIERÍA INDUSTRIAL</t>
  </si>
  <si>
    <t>MASTER EN INVESTIGACION EN INGENIERIA CIVIL</t>
  </si>
  <si>
    <t>MASTER EN INVESTIGACION EN INGENIERIA INDUSTRIAL</t>
  </si>
  <si>
    <t>MASTER EN INGENIERÍA QUÍMICA</t>
  </si>
  <si>
    <t>MASTER EN FISICA, INSTRUMENTACIÓN Y MEDIO AMBIENTE</t>
  </si>
  <si>
    <t>MASTER EN INTEGRIDAD Y DURABILIDAD DE MATERIALES, COMPONENTES Y ESTRUCTURAS</t>
  </si>
  <si>
    <t>MÁSTER UNIVERSITARIO EN APRENDIZAJE Y ENSEÑANZA DE SEGUNDAS LENGUAS/SECOND LANGUAGE LEARNING AND TEACHING</t>
  </si>
  <si>
    <t>MASTER EN INGENIERÍA MARINA</t>
  </si>
  <si>
    <t>MASTER EN MATEMÁTICAS Y COMPUTACIÓN</t>
  </si>
  <si>
    <t>MASTER DEL MEDITERRANEO AL ATLANTICO. LA CONSTRUCCIÓN DE EUROPA ENTRE EL MUNDO ANTIGUO Y MEDIEVAL</t>
  </si>
  <si>
    <t>MASTER EN INICIACIÓN A LA INVESTIGACIÓN EN SALUD MENTAL</t>
  </si>
  <si>
    <t>MÁSTER UNIVERSITARIO EN INGENIERÍA DE MINAS</t>
  </si>
  <si>
    <t>MASTER  EN ESTUDIOS AVANZADOS DE HISTORIA MODERNA: "MONARQUIA DE ESPAÑA" Ss. XVI-XVIII</t>
  </si>
  <si>
    <t>MASTER EN INGENIERÍA NAUTICA Y GESTIÓN MARITIMA</t>
  </si>
  <si>
    <t>MÁSTER EN NUEVOS MATERIALES</t>
  </si>
  <si>
    <t>MÁSTER UNIVERSITARIO EN INGENIERÍA DE TELECOMUNICACIÓN</t>
  </si>
  <si>
    <t>MASTER EN INGENIERIA AMBIENTAL</t>
  </si>
  <si>
    <t>MASTER EN BIOLOGIA MOLECULAR Y BIOMEDICINA</t>
  </si>
  <si>
    <t>MASTER EUROPEO EN INGENIERÍA DE LA CONSTRUCCIÓN</t>
  </si>
  <si>
    <t>MASTER EN INGENIERÍA DE COSTAS Y PUERTOS</t>
  </si>
  <si>
    <t>MASTER EN GESTIÓN INTEGRADA DE ZONAS COSTERAS</t>
  </si>
  <si>
    <t>MÁSTER EN ECONOMÍA: INSTRUMENTOS DEL ANÁLISIS ECONÓMICO</t>
  </si>
  <si>
    <t>MASTER EN EMPRESA Y TECNOLOGIAS DE LA INFORMACION</t>
  </si>
  <si>
    <t>MASTER EN GESTION AMBIENTAL DE SISTEMAS HIDRICOS</t>
  </si>
  <si>
    <t>MASTER INTERUNIVERSITARIO EN HISTORIA CONTEMPORANEA</t>
  </si>
  <si>
    <t>MASTER EN DIRECCION DE MARKETING: EMPRESAS TURISTICAS</t>
  </si>
  <si>
    <t>MASTER EN DIRECCION DE EMPRESAS MBA</t>
  </si>
  <si>
    <t>MASTER EN PATRIMONIO HISTORICO Y TERRITORIAL</t>
  </si>
  <si>
    <t>MASTER EN PREHISTORIA Y ARQUEOLOGIA</t>
  </si>
  <si>
    <t>MEDIA 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</si>
</sst>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Wingdings 2"/>
      <family val="1"/>
      <charset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8909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2">
    <xf numFmtId="0" fontId="0" fillId="0" borderId="0"/>
    <xf numFmtId="9" fontId="8" fillId="0" borderId="0" applyFont="0" applyFill="0" applyBorder="0" applyAlignment="0" applyProtection="0"/>
    <xf numFmtId="0" fontId="10" fillId="0" borderId="0"/>
    <xf numFmtId="0" fontId="13" fillId="0" borderId="0"/>
    <xf numFmtId="0" fontId="14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readingOrder="1"/>
    </xf>
    <xf numFmtId="0" fontId="3" fillId="0" borderId="1" xfId="0" applyFont="1" applyBorder="1"/>
    <xf numFmtId="0" fontId="6" fillId="0" borderId="1" xfId="0" applyFont="1" applyBorder="1" applyAlignment="1">
      <alignment vertical="center"/>
    </xf>
    <xf numFmtId="0" fontId="0" fillId="0" borderId="0" xfId="0"/>
    <xf numFmtId="0" fontId="6" fillId="0" borderId="1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164" fontId="1" fillId="9" borderId="0" xfId="1" applyNumberFormat="1" applyFont="1" applyFill="1" applyAlignment="1">
      <alignment horizontal="center" vertical="center"/>
    </xf>
    <xf numFmtId="2" fontId="1" fillId="9" borderId="0" xfId="0" applyNumberFormat="1" applyFont="1" applyFill="1" applyAlignment="1">
      <alignment horizontal="center" vertical="center"/>
    </xf>
    <xf numFmtId="0" fontId="12" fillId="0" borderId="7" xfId="2" applyFont="1" applyFill="1" applyBorder="1" applyAlignment="1">
      <alignment vertical="center" wrapText="1"/>
    </xf>
    <xf numFmtId="0" fontId="11" fillId="11" borderId="7" xfId="2" applyFont="1" applyFill="1" applyBorder="1" applyAlignment="1">
      <alignment vertical="center" wrapText="1"/>
    </xf>
    <xf numFmtId="0" fontId="13" fillId="0" borderId="0" xfId="3" applyFont="1"/>
    <xf numFmtId="0" fontId="14" fillId="0" borderId="0" xfId="4"/>
    <xf numFmtId="0" fontId="15" fillId="0" borderId="0" xfId="3" applyFont="1" applyAlignment="1">
      <alignment horizontal="center"/>
    </xf>
    <xf numFmtId="0" fontId="16" fillId="0" borderId="0" xfId="3" applyFont="1" applyAlignment="1">
      <alignment horizontal="center" vertical="distributed" wrapText="1"/>
    </xf>
    <xf numFmtId="0" fontId="16" fillId="0" borderId="0" xfId="3" applyFont="1" applyAlignment="1">
      <alignment horizontal="center" vertical="distributed"/>
    </xf>
    <xf numFmtId="0" fontId="17" fillId="0" borderId="0" xfId="3" applyFont="1" applyAlignment="1">
      <alignment horizontal="center"/>
    </xf>
    <xf numFmtId="0" fontId="17" fillId="0" borderId="0" xfId="3" applyFont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2" fillId="0" borderId="8" xfId="1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9" fontId="12" fillId="0" borderId="8" xfId="1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/>
    <xf numFmtId="0" fontId="12" fillId="0" borderId="9" xfId="11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</cellXfs>
  <cellStyles count="12">
    <cellStyle name="Normal" xfId="0" builtinId="0"/>
    <cellStyle name="Normal 2" xfId="4"/>
    <cellStyle name="Normal 3" xfId="5"/>
    <cellStyle name="Normal 3 2" xfId="3"/>
    <cellStyle name="Normal 4" xfId="6"/>
    <cellStyle name="Normal 5" xfId="7"/>
    <cellStyle name="Normal 6" xfId="8"/>
    <cellStyle name="Normal 7" xfId="9"/>
    <cellStyle name="Normal_Hoja1" xfId="11"/>
    <cellStyle name="Normal_Hoja1_Valoración general" xfId="2"/>
    <cellStyle name="Porcentaje" xfId="1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82484</xdr:colOff>
      <xdr:row>0</xdr:row>
      <xdr:rowOff>76200</xdr:rowOff>
    </xdr:from>
    <xdr:to>
      <xdr:col>10</xdr:col>
      <xdr:colOff>390526</xdr:colOff>
      <xdr:row>4</xdr:row>
      <xdr:rowOff>76199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0484" y="76200"/>
          <a:ext cx="1070042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5" sqref="B15:J15"/>
    </sheetView>
  </sheetViews>
  <sheetFormatPr baseColWidth="10" defaultRowHeight="12.75" x14ac:dyDescent="0.2"/>
  <cols>
    <col min="1" max="16384" width="11.42578125" style="34"/>
  </cols>
  <sheetData>
    <row r="1" spans="1:10" ht="1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" x14ac:dyDescent="0.25">
      <c r="A2" s="33"/>
      <c r="B2" s="33"/>
      <c r="C2" s="35" t="s">
        <v>127</v>
      </c>
      <c r="D2" s="35"/>
      <c r="E2" s="35"/>
      <c r="F2" s="35"/>
      <c r="G2" s="35"/>
      <c r="H2" s="35"/>
      <c r="I2" s="35"/>
      <c r="J2" s="33"/>
    </row>
    <row r="3" spans="1:10" ht="15" x14ac:dyDescent="0.25">
      <c r="A3" s="33"/>
      <c r="B3" s="33"/>
      <c r="C3" s="35" t="s">
        <v>128</v>
      </c>
      <c r="D3" s="35"/>
      <c r="E3" s="35"/>
      <c r="F3" s="35"/>
      <c r="G3" s="35"/>
      <c r="H3" s="35"/>
      <c r="I3" s="35"/>
      <c r="J3" s="33"/>
    </row>
    <row r="4" spans="1:10" ht="1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5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5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5" x14ac:dyDescent="0.25">
      <c r="A10" s="33"/>
      <c r="B10" s="36" t="s">
        <v>131</v>
      </c>
      <c r="C10" s="37"/>
      <c r="D10" s="37"/>
      <c r="E10" s="37"/>
      <c r="F10" s="37"/>
      <c r="G10" s="37"/>
      <c r="H10" s="37"/>
      <c r="I10" s="37"/>
      <c r="J10" s="37"/>
    </row>
    <row r="11" spans="1:10" ht="15" x14ac:dyDescent="0.25">
      <c r="A11" s="33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" x14ac:dyDescent="0.25">
      <c r="A12" s="33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5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.75" x14ac:dyDescent="0.25">
      <c r="A14" s="33"/>
      <c r="B14" s="38" t="s">
        <v>129</v>
      </c>
      <c r="C14" s="38"/>
      <c r="D14" s="38"/>
      <c r="E14" s="38"/>
      <c r="F14" s="38"/>
      <c r="G14" s="38"/>
      <c r="H14" s="38"/>
      <c r="I14" s="38"/>
      <c r="J14" s="38"/>
    </row>
    <row r="15" spans="1:10" ht="15.75" x14ac:dyDescent="0.25">
      <c r="A15" s="33"/>
      <c r="B15" s="39" t="s">
        <v>132</v>
      </c>
      <c r="C15" s="39"/>
      <c r="D15" s="39"/>
      <c r="E15" s="39"/>
      <c r="F15" s="39"/>
      <c r="G15" s="39"/>
      <c r="H15" s="39"/>
      <c r="I15" s="39"/>
      <c r="J15" s="39"/>
    </row>
    <row r="16" spans="1:10" ht="15.75" x14ac:dyDescent="0.25">
      <c r="A16" s="33"/>
      <c r="B16" s="38" t="s">
        <v>130</v>
      </c>
      <c r="C16" s="38"/>
      <c r="D16" s="38"/>
      <c r="E16" s="38"/>
      <c r="F16" s="38"/>
      <c r="G16" s="38"/>
      <c r="H16" s="38"/>
      <c r="I16" s="38"/>
      <c r="J16" s="38"/>
    </row>
    <row r="17" spans="1:10" ht="15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5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5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K47" sqref="K47"/>
    </sheetView>
  </sheetViews>
  <sheetFormatPr baseColWidth="10" defaultRowHeight="12.75" x14ac:dyDescent="0.2"/>
  <cols>
    <col min="1" max="1" width="11.42578125" style="4"/>
    <col min="2" max="2" width="68.42578125" style="4" customWidth="1"/>
  </cols>
  <sheetData>
    <row r="1" spans="1:8" ht="35.25" customHeight="1" x14ac:dyDescent="0.2">
      <c r="A1" s="41" t="s">
        <v>29</v>
      </c>
      <c r="B1" s="41"/>
    </row>
    <row r="2" spans="1:8" ht="39.75" customHeight="1" x14ac:dyDescent="0.2"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</row>
    <row r="3" spans="1:8" x14ac:dyDescent="0.2">
      <c r="A3" s="46" t="s">
        <v>7</v>
      </c>
      <c r="B3" s="46"/>
      <c r="C3" s="7"/>
      <c r="D3" s="7"/>
      <c r="E3" s="7"/>
      <c r="F3" s="7"/>
      <c r="G3" s="7"/>
      <c r="H3" s="7"/>
    </row>
    <row r="4" spans="1:8" ht="14.25" x14ac:dyDescent="0.2">
      <c r="A4" s="8">
        <v>1</v>
      </c>
      <c r="B4" s="9" t="s">
        <v>68</v>
      </c>
      <c r="C4" s="10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</row>
    <row r="5" spans="1:8" ht="14.25" x14ac:dyDescent="0.2">
      <c r="A5" s="8">
        <v>2</v>
      </c>
      <c r="B5" s="9" t="s">
        <v>9</v>
      </c>
      <c r="C5" s="10" t="s">
        <v>8</v>
      </c>
      <c r="D5" s="10" t="s">
        <v>8</v>
      </c>
      <c r="E5" s="10" t="s">
        <v>8</v>
      </c>
      <c r="F5" s="10" t="s">
        <v>8</v>
      </c>
      <c r="G5" s="10" t="s">
        <v>8</v>
      </c>
      <c r="H5" s="10" t="s">
        <v>8</v>
      </c>
    </row>
    <row r="6" spans="1:8" ht="14.25" x14ac:dyDescent="0.2">
      <c r="A6" s="8">
        <v>3</v>
      </c>
      <c r="B6" s="9" t="s">
        <v>69</v>
      </c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8</v>
      </c>
    </row>
    <row r="7" spans="1:8" ht="14.25" x14ac:dyDescent="0.2">
      <c r="A7" s="8">
        <v>4</v>
      </c>
      <c r="B7" s="9" t="s">
        <v>70</v>
      </c>
      <c r="C7" s="10" t="s">
        <v>8</v>
      </c>
      <c r="D7" s="10" t="s">
        <v>8</v>
      </c>
      <c r="E7" s="10" t="s">
        <v>8</v>
      </c>
      <c r="F7" s="10" t="s">
        <v>8</v>
      </c>
      <c r="G7" s="10" t="s">
        <v>8</v>
      </c>
      <c r="H7" s="10" t="s">
        <v>8</v>
      </c>
    </row>
    <row r="8" spans="1:8" ht="14.25" x14ac:dyDescent="0.2">
      <c r="A8" s="8">
        <v>5</v>
      </c>
      <c r="B8" s="9" t="s">
        <v>71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</row>
    <row r="9" spans="1:8" ht="14.25" x14ac:dyDescent="0.2">
      <c r="A9" s="8">
        <v>6</v>
      </c>
      <c r="B9" s="9" t="s">
        <v>10</v>
      </c>
      <c r="C9" s="10" t="s">
        <v>8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8</v>
      </c>
    </row>
    <row r="10" spans="1:8" ht="24" x14ac:dyDescent="0.2">
      <c r="A10" s="8">
        <v>7</v>
      </c>
      <c r="B10" s="9" t="s">
        <v>72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</row>
    <row r="11" spans="1:8" x14ac:dyDescent="0.2">
      <c r="A11" s="11" t="s">
        <v>11</v>
      </c>
      <c r="B11" s="12"/>
      <c r="C11" s="7"/>
      <c r="D11" s="7"/>
      <c r="E11" s="7"/>
      <c r="F11" s="7"/>
      <c r="G11" s="7"/>
      <c r="H11" s="7"/>
    </row>
    <row r="12" spans="1:8" x14ac:dyDescent="0.2">
      <c r="A12" s="12"/>
      <c r="B12" s="12"/>
      <c r="C12" s="7"/>
      <c r="D12" s="7"/>
      <c r="E12" s="7"/>
      <c r="F12" s="7"/>
      <c r="G12" s="7"/>
      <c r="H12" s="7"/>
    </row>
    <row r="13" spans="1:8" x14ac:dyDescent="0.2">
      <c r="A13" s="45" t="s">
        <v>12</v>
      </c>
      <c r="B13" s="45"/>
      <c r="C13" s="7"/>
      <c r="D13" s="7"/>
      <c r="E13" s="7"/>
      <c r="F13" s="7"/>
      <c r="G13" s="7"/>
      <c r="H13" s="7"/>
    </row>
    <row r="14" spans="1:8" ht="14.25" x14ac:dyDescent="0.2">
      <c r="A14" s="8">
        <v>8</v>
      </c>
      <c r="B14" s="9" t="s">
        <v>13</v>
      </c>
      <c r="C14" s="10" t="s">
        <v>8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</row>
    <row r="15" spans="1:8" ht="14.25" x14ac:dyDescent="0.2">
      <c r="A15" s="8">
        <v>9</v>
      </c>
      <c r="B15" s="4" t="s">
        <v>73</v>
      </c>
      <c r="C15" s="10" t="s">
        <v>8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</row>
    <row r="16" spans="1:8" s="14" customFormat="1" ht="14.25" x14ac:dyDescent="0.2">
      <c r="A16" s="8">
        <v>10</v>
      </c>
      <c r="B16" s="9" t="s">
        <v>14</v>
      </c>
      <c r="C16" s="10" t="s">
        <v>8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8</v>
      </c>
    </row>
    <row r="17" spans="1:8" s="14" customFormat="1" ht="14.25" x14ac:dyDescent="0.2">
      <c r="A17" s="8">
        <v>11</v>
      </c>
      <c r="B17" s="9" t="s">
        <v>15</v>
      </c>
      <c r="C17" s="10" t="s">
        <v>8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8</v>
      </c>
    </row>
    <row r="18" spans="1:8" s="14" customFormat="1" ht="14.25" x14ac:dyDescent="0.2">
      <c r="A18" s="8">
        <v>12</v>
      </c>
      <c r="B18" s="9" t="s">
        <v>33</v>
      </c>
      <c r="C18" s="10" t="s">
        <v>8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</row>
    <row r="19" spans="1:8" s="14" customFormat="1" ht="14.25" x14ac:dyDescent="0.2">
      <c r="A19" s="8">
        <v>13</v>
      </c>
      <c r="B19" s="9" t="s">
        <v>74</v>
      </c>
      <c r="C19" s="10" t="s">
        <v>8</v>
      </c>
      <c r="D19" s="10" t="s">
        <v>8</v>
      </c>
      <c r="E19" s="10" t="s">
        <v>8</v>
      </c>
      <c r="F19" s="10" t="s">
        <v>8</v>
      </c>
      <c r="G19" s="10" t="s">
        <v>8</v>
      </c>
      <c r="H19" s="10" t="s">
        <v>8</v>
      </c>
    </row>
    <row r="21" spans="1:8" x14ac:dyDescent="0.2">
      <c r="A21" s="13" t="s">
        <v>16</v>
      </c>
      <c r="B21" s="12"/>
      <c r="C21" s="7"/>
      <c r="D21" s="7"/>
      <c r="E21" s="7"/>
      <c r="F21" s="7"/>
      <c r="G21" s="7"/>
      <c r="H21" s="7"/>
    </row>
    <row r="22" spans="1:8" x14ac:dyDescent="0.2">
      <c r="A22" s="12"/>
      <c r="B22" s="12"/>
      <c r="C22" s="7"/>
      <c r="D22" s="7"/>
      <c r="E22" s="7"/>
      <c r="F22" s="7"/>
      <c r="G22" s="7"/>
      <c r="H22" s="7"/>
    </row>
    <row r="23" spans="1:8" x14ac:dyDescent="0.2">
      <c r="A23" s="43" t="s">
        <v>17</v>
      </c>
      <c r="B23" s="43"/>
      <c r="C23" s="7"/>
      <c r="D23" s="7"/>
      <c r="E23" s="7"/>
      <c r="F23" s="7"/>
      <c r="G23" s="7"/>
      <c r="H23" s="7"/>
    </row>
    <row r="24" spans="1:8" s="14" customFormat="1" ht="14.25" x14ac:dyDescent="0.2">
      <c r="A24" s="8">
        <v>14</v>
      </c>
      <c r="B24" s="9" t="s">
        <v>18</v>
      </c>
      <c r="C24" s="10" t="s">
        <v>8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8</v>
      </c>
    </row>
    <row r="25" spans="1:8" ht="14.25" x14ac:dyDescent="0.2">
      <c r="A25" s="8">
        <v>15</v>
      </c>
      <c r="B25" s="9" t="s">
        <v>34</v>
      </c>
      <c r="C25" s="10" t="s">
        <v>8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</row>
    <row r="26" spans="1:8" x14ac:dyDescent="0.2">
      <c r="A26" s="13" t="s">
        <v>19</v>
      </c>
      <c r="B26" s="12"/>
      <c r="C26" s="7"/>
      <c r="D26" s="7"/>
      <c r="E26" s="7"/>
      <c r="F26" s="7"/>
      <c r="G26" s="7"/>
      <c r="H26" s="7"/>
    </row>
    <row r="27" spans="1:8" x14ac:dyDescent="0.2">
      <c r="A27" s="12"/>
      <c r="B27" s="12"/>
      <c r="C27" s="7"/>
      <c r="D27" s="7"/>
      <c r="E27" s="7"/>
      <c r="F27" s="7"/>
      <c r="G27" s="7"/>
      <c r="H27" s="7"/>
    </row>
    <row r="28" spans="1:8" x14ac:dyDescent="0.2">
      <c r="A28" s="44" t="s">
        <v>20</v>
      </c>
      <c r="B28" s="44"/>
      <c r="C28" s="7"/>
      <c r="D28" s="7"/>
      <c r="E28" s="7"/>
      <c r="F28" s="7"/>
      <c r="G28" s="7"/>
      <c r="H28" s="7"/>
    </row>
    <row r="29" spans="1:8" ht="14.25" x14ac:dyDescent="0.2">
      <c r="A29" s="8">
        <v>16</v>
      </c>
      <c r="B29" s="9" t="s">
        <v>75</v>
      </c>
      <c r="C29" s="10" t="s">
        <v>8</v>
      </c>
      <c r="D29" s="10" t="s">
        <v>8</v>
      </c>
      <c r="E29" s="10" t="s">
        <v>8</v>
      </c>
      <c r="F29" s="10" t="s">
        <v>8</v>
      </c>
      <c r="G29" s="10" t="s">
        <v>8</v>
      </c>
      <c r="H29" s="10" t="s">
        <v>8</v>
      </c>
    </row>
    <row r="30" spans="1:8" ht="24" customHeight="1" x14ac:dyDescent="0.2">
      <c r="A30" s="8">
        <v>17</v>
      </c>
      <c r="B30" s="9" t="s">
        <v>76</v>
      </c>
      <c r="C30" s="10" t="s">
        <v>8</v>
      </c>
      <c r="D30" s="10" t="s">
        <v>8</v>
      </c>
      <c r="E30" s="10" t="s">
        <v>8</v>
      </c>
      <c r="F30" s="10" t="s">
        <v>8</v>
      </c>
      <c r="G30" s="10" t="s">
        <v>8</v>
      </c>
      <c r="H30" s="10" t="s">
        <v>8</v>
      </c>
    </row>
    <row r="31" spans="1:8" ht="14.25" x14ac:dyDescent="0.2">
      <c r="A31" s="8">
        <v>18</v>
      </c>
      <c r="B31" s="9" t="s">
        <v>77</v>
      </c>
      <c r="C31" s="10" t="s">
        <v>8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</v>
      </c>
    </row>
    <row r="32" spans="1:8" ht="14.25" x14ac:dyDescent="0.2">
      <c r="A32" s="8">
        <v>19</v>
      </c>
      <c r="B32" s="9" t="s">
        <v>78</v>
      </c>
      <c r="C32" s="10" t="s">
        <v>8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8</v>
      </c>
    </row>
    <row r="33" spans="1:8" ht="14.25" x14ac:dyDescent="0.2">
      <c r="A33" s="8">
        <v>20</v>
      </c>
      <c r="B33" s="9" t="s">
        <v>79</v>
      </c>
      <c r="C33" s="10" t="s">
        <v>8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8</v>
      </c>
    </row>
    <row r="34" spans="1:8" ht="14.25" x14ac:dyDescent="0.2">
      <c r="A34" s="8">
        <v>21</v>
      </c>
      <c r="B34" s="9" t="s">
        <v>21</v>
      </c>
      <c r="C34" s="10" t="s">
        <v>8</v>
      </c>
      <c r="D34" s="10" t="s">
        <v>8</v>
      </c>
      <c r="E34" s="10" t="s">
        <v>8</v>
      </c>
      <c r="F34" s="10" t="s">
        <v>8</v>
      </c>
      <c r="G34" s="10" t="s">
        <v>8</v>
      </c>
      <c r="H34" s="10" t="s">
        <v>8</v>
      </c>
    </row>
    <row r="35" spans="1:8" s="14" customFormat="1" ht="14.25" x14ac:dyDescent="0.2">
      <c r="A35" s="8">
        <v>22</v>
      </c>
      <c r="B35" s="9" t="s">
        <v>22</v>
      </c>
      <c r="C35" s="10" t="s">
        <v>8</v>
      </c>
      <c r="D35" s="10" t="s">
        <v>8</v>
      </c>
      <c r="E35" s="10" t="s">
        <v>8</v>
      </c>
      <c r="F35" s="10" t="s">
        <v>8</v>
      </c>
      <c r="G35" s="10" t="s">
        <v>8</v>
      </c>
      <c r="H35" s="10" t="s">
        <v>8</v>
      </c>
    </row>
    <row r="36" spans="1:8" ht="14.25" x14ac:dyDescent="0.2">
      <c r="A36" s="8">
        <v>23</v>
      </c>
      <c r="B36" s="9" t="s">
        <v>80</v>
      </c>
      <c r="C36" s="10" t="s">
        <v>8</v>
      </c>
      <c r="D36" s="10" t="s">
        <v>8</v>
      </c>
      <c r="E36" s="10" t="s">
        <v>8</v>
      </c>
      <c r="F36" s="10" t="s">
        <v>8</v>
      </c>
      <c r="G36" s="10" t="s">
        <v>8</v>
      </c>
      <c r="H36" s="10" t="s">
        <v>8</v>
      </c>
    </row>
    <row r="37" spans="1:8" x14ac:dyDescent="0.2">
      <c r="A37" s="13" t="s">
        <v>23</v>
      </c>
      <c r="B37" s="12"/>
      <c r="C37" s="7"/>
      <c r="D37" s="7"/>
      <c r="E37" s="7"/>
      <c r="F37" s="7"/>
      <c r="G37" s="7"/>
      <c r="H37" s="7"/>
    </row>
    <row r="38" spans="1:8" x14ac:dyDescent="0.2">
      <c r="A38" s="12"/>
      <c r="B38" s="12"/>
      <c r="C38" s="7"/>
      <c r="D38" s="7"/>
      <c r="E38" s="7"/>
      <c r="F38" s="7"/>
      <c r="G38" s="7"/>
      <c r="H38" s="7"/>
    </row>
    <row r="39" spans="1:8" s="14" customFormat="1" x14ac:dyDescent="0.2">
      <c r="A39" s="40" t="s">
        <v>31</v>
      </c>
      <c r="B39" s="40"/>
      <c r="C39" s="7"/>
      <c r="D39" s="7"/>
      <c r="E39" s="7"/>
      <c r="F39" s="7"/>
      <c r="G39" s="7"/>
      <c r="H39" s="7"/>
    </row>
    <row r="40" spans="1:8" s="14" customFormat="1" ht="14.25" x14ac:dyDescent="0.2">
      <c r="A40" s="8">
        <v>23</v>
      </c>
      <c r="B40" s="12" t="s">
        <v>64</v>
      </c>
      <c r="C40" s="10" t="s">
        <v>8</v>
      </c>
      <c r="D40" s="10" t="s">
        <v>8</v>
      </c>
      <c r="E40" s="10" t="s">
        <v>8</v>
      </c>
      <c r="F40" s="10" t="s">
        <v>8</v>
      </c>
      <c r="G40" s="10" t="s">
        <v>8</v>
      </c>
      <c r="H40" s="10" t="s">
        <v>8</v>
      </c>
    </row>
    <row r="41" spans="1:8" s="14" customFormat="1" ht="14.25" x14ac:dyDescent="0.2">
      <c r="A41" s="8">
        <v>24</v>
      </c>
      <c r="B41" s="12" t="s">
        <v>35</v>
      </c>
      <c r="C41" s="10" t="s">
        <v>8</v>
      </c>
      <c r="D41" s="10" t="s">
        <v>8</v>
      </c>
      <c r="E41" s="10" t="s">
        <v>8</v>
      </c>
      <c r="F41" s="10" t="s">
        <v>8</v>
      </c>
      <c r="G41" s="10" t="s">
        <v>8</v>
      </c>
      <c r="H41" s="10" t="s">
        <v>8</v>
      </c>
    </row>
    <row r="42" spans="1:8" s="14" customFormat="1" ht="24" x14ac:dyDescent="0.2">
      <c r="A42" s="8">
        <v>25</v>
      </c>
      <c r="B42" s="9" t="s">
        <v>65</v>
      </c>
      <c r="C42" s="10" t="s">
        <v>8</v>
      </c>
      <c r="D42" s="10" t="s">
        <v>8</v>
      </c>
      <c r="E42" s="10" t="s">
        <v>8</v>
      </c>
      <c r="F42" s="10" t="s">
        <v>8</v>
      </c>
      <c r="G42" s="10" t="s">
        <v>8</v>
      </c>
      <c r="H42" s="10" t="s">
        <v>8</v>
      </c>
    </row>
    <row r="43" spans="1:8" s="14" customFormat="1" ht="24" x14ac:dyDescent="0.2">
      <c r="A43" s="8">
        <v>26</v>
      </c>
      <c r="B43" s="9" t="s">
        <v>36</v>
      </c>
      <c r="C43" s="10" t="s">
        <v>8</v>
      </c>
      <c r="D43" s="10" t="s">
        <v>8</v>
      </c>
      <c r="E43" s="10" t="s">
        <v>8</v>
      </c>
      <c r="F43" s="10" t="s">
        <v>8</v>
      </c>
      <c r="G43" s="10" t="s">
        <v>8</v>
      </c>
      <c r="H43" s="10" t="s">
        <v>8</v>
      </c>
    </row>
    <row r="44" spans="1:8" s="14" customFormat="1" ht="14.25" x14ac:dyDescent="0.2">
      <c r="A44" s="8">
        <v>27</v>
      </c>
      <c r="B44" s="12" t="s">
        <v>66</v>
      </c>
      <c r="C44" s="10" t="s">
        <v>8</v>
      </c>
      <c r="D44" s="10" t="s">
        <v>8</v>
      </c>
      <c r="E44" s="10" t="s">
        <v>8</v>
      </c>
      <c r="F44" s="10" t="s">
        <v>8</v>
      </c>
      <c r="G44" s="10" t="s">
        <v>8</v>
      </c>
      <c r="H44" s="10" t="s">
        <v>8</v>
      </c>
    </row>
    <row r="45" spans="1:8" s="14" customFormat="1" x14ac:dyDescent="0.2">
      <c r="A45" s="15" t="s">
        <v>37</v>
      </c>
      <c r="B45" s="12"/>
    </row>
    <row r="46" spans="1:8" s="14" customFormat="1" x14ac:dyDescent="0.2">
      <c r="A46" s="12"/>
      <c r="B46" s="12"/>
      <c r="C46" s="7"/>
      <c r="D46" s="7"/>
      <c r="E46" s="7"/>
      <c r="F46" s="7"/>
      <c r="G46" s="7"/>
      <c r="H46" s="7"/>
    </row>
    <row r="47" spans="1:8" x14ac:dyDescent="0.2">
      <c r="A47" s="42" t="s">
        <v>24</v>
      </c>
      <c r="B47" s="42"/>
      <c r="C47" s="7"/>
      <c r="D47" s="7"/>
      <c r="E47" s="7"/>
      <c r="F47" s="7"/>
      <c r="G47" s="7"/>
      <c r="H47" s="7"/>
    </row>
    <row r="48" spans="1:8" ht="14.25" x14ac:dyDescent="0.2">
      <c r="A48" s="8">
        <v>28</v>
      </c>
      <c r="B48" s="9" t="s">
        <v>25</v>
      </c>
      <c r="C48" s="10" t="s">
        <v>8</v>
      </c>
      <c r="D48" s="10" t="s">
        <v>8</v>
      </c>
      <c r="E48" s="10" t="s">
        <v>8</v>
      </c>
      <c r="F48" s="10" t="s">
        <v>8</v>
      </c>
      <c r="G48" s="10" t="s">
        <v>8</v>
      </c>
      <c r="H48" s="10" t="s">
        <v>8</v>
      </c>
    </row>
    <row r="49" spans="1:8" ht="14.25" x14ac:dyDescent="0.2">
      <c r="A49" s="8">
        <v>29</v>
      </c>
      <c r="B49" s="9" t="s">
        <v>26</v>
      </c>
      <c r="C49" s="10" t="s">
        <v>8</v>
      </c>
      <c r="D49" s="10" t="s">
        <v>8</v>
      </c>
      <c r="E49" s="10" t="s">
        <v>8</v>
      </c>
      <c r="F49" s="10" t="s">
        <v>8</v>
      </c>
      <c r="G49" s="10" t="s">
        <v>8</v>
      </c>
      <c r="H49" s="10" t="s">
        <v>8</v>
      </c>
    </row>
    <row r="50" spans="1:8" ht="14.25" x14ac:dyDescent="0.2">
      <c r="A50" s="8">
        <v>30</v>
      </c>
      <c r="B50" s="9" t="s">
        <v>27</v>
      </c>
      <c r="C50" s="10" t="s">
        <v>8</v>
      </c>
      <c r="D50" s="10" t="s">
        <v>8</v>
      </c>
      <c r="E50" s="10" t="s">
        <v>8</v>
      </c>
      <c r="F50" s="10" t="s">
        <v>8</v>
      </c>
      <c r="G50" s="10" t="s">
        <v>8</v>
      </c>
      <c r="H50" s="10" t="s">
        <v>8</v>
      </c>
    </row>
    <row r="51" spans="1:8" x14ac:dyDescent="0.2">
      <c r="A51" s="5" t="s">
        <v>28</v>
      </c>
    </row>
    <row r="53" spans="1:8" s="14" customFormat="1" x14ac:dyDescent="0.2"/>
    <row r="54" spans="1:8" s="14" customFormat="1" x14ac:dyDescent="0.2"/>
    <row r="55" spans="1:8" s="14" customFormat="1" x14ac:dyDescent="0.2"/>
    <row r="56" spans="1:8" s="14" customFormat="1" ht="27" customHeight="1" x14ac:dyDescent="0.2"/>
    <row r="57" spans="1:8" s="14" customFormat="1" ht="25.5" customHeight="1" x14ac:dyDescent="0.2"/>
    <row r="58" spans="1:8" s="14" customFormat="1" x14ac:dyDescent="0.2"/>
    <row r="59" spans="1:8" s="14" customFormat="1" x14ac:dyDescent="0.2"/>
  </sheetData>
  <mergeCells count="7">
    <mergeCell ref="A39:B39"/>
    <mergeCell ref="A1:B1"/>
    <mergeCell ref="A47:B47"/>
    <mergeCell ref="A23:B23"/>
    <mergeCell ref="A28:B28"/>
    <mergeCell ref="A13:B13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workbookViewId="0">
      <selection activeCell="C45" sqref="C45"/>
    </sheetView>
  </sheetViews>
  <sheetFormatPr baseColWidth="10" defaultRowHeight="12.75" x14ac:dyDescent="0.2"/>
  <cols>
    <col min="1" max="1" width="47.140625" customWidth="1"/>
    <col min="2" max="2" width="20.42578125" style="2" customWidth="1"/>
    <col min="3" max="3" width="11.42578125" style="2"/>
    <col min="4" max="4" width="12.85546875" customWidth="1"/>
    <col min="5" max="20" width="12.5703125" customWidth="1"/>
    <col min="21" max="22" width="12.5703125" style="14" customWidth="1"/>
    <col min="23" max="23" width="16.42578125" customWidth="1"/>
    <col min="24" max="24" width="16.42578125" style="14" customWidth="1"/>
    <col min="25" max="31" width="12.5703125" customWidth="1"/>
    <col min="32" max="36" width="11.42578125" customWidth="1"/>
    <col min="37" max="39" width="12.5703125" customWidth="1"/>
  </cols>
  <sheetData>
    <row r="1" spans="1:39" ht="41.25" customHeight="1" x14ac:dyDescent="0.2">
      <c r="E1" s="51" t="s">
        <v>0</v>
      </c>
      <c r="F1" s="51"/>
      <c r="G1" s="51"/>
      <c r="H1" s="51"/>
      <c r="I1" s="51"/>
      <c r="J1" s="51"/>
      <c r="K1" s="52" t="s">
        <v>1</v>
      </c>
      <c r="L1" s="52"/>
      <c r="M1" s="52"/>
      <c r="N1" s="52"/>
      <c r="O1" s="52"/>
      <c r="P1" s="53" t="s">
        <v>2</v>
      </c>
      <c r="Q1" s="53"/>
      <c r="R1" s="53"/>
      <c r="S1" s="53"/>
      <c r="T1" s="53"/>
      <c r="U1" s="53"/>
      <c r="V1" s="54" t="s">
        <v>3</v>
      </c>
      <c r="W1" s="54"/>
      <c r="X1" s="55" t="s">
        <v>4</v>
      </c>
      <c r="Y1" s="55"/>
      <c r="Z1" s="55"/>
      <c r="AA1" s="55"/>
      <c r="AB1" s="55"/>
      <c r="AC1" s="55"/>
      <c r="AD1" s="55"/>
      <c r="AE1" s="55"/>
      <c r="AF1" s="50" t="s">
        <v>31</v>
      </c>
      <c r="AG1" s="50"/>
      <c r="AH1" s="50"/>
      <c r="AI1" s="50"/>
      <c r="AJ1" s="50"/>
      <c r="AK1" s="47" t="s">
        <v>5</v>
      </c>
      <c r="AL1" s="48"/>
      <c r="AM1" s="49"/>
    </row>
    <row r="2" spans="1:39" s="14" customFormat="1" ht="222" customHeight="1" x14ac:dyDescent="0.2">
      <c r="A2" s="16" t="s">
        <v>6</v>
      </c>
      <c r="B2" s="3" t="s">
        <v>120</v>
      </c>
      <c r="C2" s="3" t="s">
        <v>32</v>
      </c>
      <c r="D2" s="3" t="s">
        <v>30</v>
      </c>
      <c r="E2" s="1" t="s">
        <v>85</v>
      </c>
      <c r="F2" s="1" t="s">
        <v>86</v>
      </c>
      <c r="G2" s="1" t="s">
        <v>87</v>
      </c>
      <c r="H2" s="1" t="s">
        <v>88</v>
      </c>
      <c r="I2" s="1" t="s">
        <v>89</v>
      </c>
      <c r="J2" s="1" t="s">
        <v>90</v>
      </c>
      <c r="K2" s="1" t="s">
        <v>91</v>
      </c>
      <c r="L2" s="1" t="s">
        <v>92</v>
      </c>
      <c r="M2" s="1" t="s">
        <v>93</v>
      </c>
      <c r="N2" s="1" t="s">
        <v>94</v>
      </c>
      <c r="O2" s="1" t="s">
        <v>95</v>
      </c>
      <c r="P2" s="1" t="s">
        <v>96</v>
      </c>
      <c r="Q2" s="1" t="s">
        <v>97</v>
      </c>
      <c r="R2" s="1" t="s">
        <v>98</v>
      </c>
      <c r="S2" s="1" t="s">
        <v>99</v>
      </c>
      <c r="T2" s="1" t="s">
        <v>100</v>
      </c>
      <c r="U2" s="1" t="s">
        <v>101</v>
      </c>
      <c r="V2" s="1" t="s">
        <v>102</v>
      </c>
      <c r="W2" s="1" t="s">
        <v>103</v>
      </c>
      <c r="X2" s="1" t="s">
        <v>104</v>
      </c>
      <c r="Y2" s="1" t="s">
        <v>105</v>
      </c>
      <c r="Z2" s="1" t="s">
        <v>106</v>
      </c>
      <c r="AA2" s="1" t="s">
        <v>107</v>
      </c>
      <c r="AB2" s="1" t="s">
        <v>108</v>
      </c>
      <c r="AC2" s="1" t="s">
        <v>109</v>
      </c>
      <c r="AD2" s="1" t="s">
        <v>110</v>
      </c>
      <c r="AE2" s="1" t="s">
        <v>111</v>
      </c>
      <c r="AF2" s="1" t="s">
        <v>112</v>
      </c>
      <c r="AG2" s="1" t="s">
        <v>113</v>
      </c>
      <c r="AH2" s="1" t="s">
        <v>114</v>
      </c>
      <c r="AI2" s="1" t="s">
        <v>115</v>
      </c>
      <c r="AJ2" s="1" t="s">
        <v>116</v>
      </c>
      <c r="AK2" s="1" t="s">
        <v>117</v>
      </c>
      <c r="AL2" s="1" t="s">
        <v>118</v>
      </c>
      <c r="AM2" s="1" t="s">
        <v>119</v>
      </c>
    </row>
    <row r="3" spans="1:39" ht="25.5" x14ac:dyDescent="0.2">
      <c r="A3" s="18" t="s">
        <v>38</v>
      </c>
      <c r="B3" s="21">
        <v>120</v>
      </c>
      <c r="C3" s="21">
        <v>36</v>
      </c>
      <c r="D3" s="23">
        <f>C3/B3</f>
        <v>0.3</v>
      </c>
      <c r="E3" s="24">
        <v>3.1944444444444446</v>
      </c>
      <c r="F3" s="24">
        <v>3.3888888888888888</v>
      </c>
      <c r="G3" s="24">
        <v>2.8055555555555554</v>
      </c>
      <c r="H3" s="24">
        <v>2.0344827586206895</v>
      </c>
      <c r="I3" s="24">
        <v>1.8235294117647058</v>
      </c>
      <c r="J3" s="24">
        <v>2.1428571428571428</v>
      </c>
      <c r="K3" s="24">
        <v>2.7586206896551726</v>
      </c>
      <c r="L3" s="24">
        <v>3.3888888888888888</v>
      </c>
      <c r="M3" s="24">
        <v>3.3333333333333335</v>
      </c>
      <c r="N3" s="24">
        <v>2.5</v>
      </c>
      <c r="O3" s="24">
        <v>2.6315789473684212</v>
      </c>
      <c r="P3" s="24">
        <v>2.9166666666666665</v>
      </c>
      <c r="Q3" s="24">
        <v>2.5833333333333335</v>
      </c>
      <c r="R3" s="24">
        <v>3.225806451612903</v>
      </c>
      <c r="S3" s="24">
        <v>3.4722222222222223</v>
      </c>
      <c r="T3" s="24">
        <v>3.0555555555555554</v>
      </c>
      <c r="U3" s="24">
        <v>2.8787878787878789</v>
      </c>
      <c r="V3" s="24">
        <v>3.25</v>
      </c>
      <c r="W3" s="24">
        <v>3.1111111111111112</v>
      </c>
      <c r="X3" s="24">
        <v>3.8571428571428572</v>
      </c>
      <c r="Y3" s="24">
        <v>3.53125</v>
      </c>
      <c r="Z3" s="24">
        <v>3.3888888888888888</v>
      </c>
      <c r="AA3" s="24">
        <v>3.8333333333333335</v>
      </c>
      <c r="AB3" s="24">
        <v>3.9166666666666665</v>
      </c>
      <c r="AC3" s="24">
        <v>3.9444444444444446</v>
      </c>
      <c r="AD3" s="24">
        <v>3.84375</v>
      </c>
      <c r="AE3" s="24">
        <v>3.8055555555555554</v>
      </c>
      <c r="AF3" s="24">
        <v>3.6111111111111112</v>
      </c>
      <c r="AG3" s="24">
        <v>3.8055555555555554</v>
      </c>
      <c r="AH3" s="24">
        <v>3.3055555555555554</v>
      </c>
      <c r="AI3" s="24">
        <v>3.9444444444444446</v>
      </c>
      <c r="AJ3" s="24">
        <v>3.2777777777777777</v>
      </c>
      <c r="AK3" s="24">
        <v>3.3611111111111112</v>
      </c>
      <c r="AL3" s="24">
        <v>3.1388888888888888</v>
      </c>
      <c r="AM3" s="24">
        <v>3.3055555555555554</v>
      </c>
    </row>
    <row r="4" spans="1:39" x14ac:dyDescent="0.2">
      <c r="A4" s="18" t="s">
        <v>39</v>
      </c>
      <c r="B4" s="21">
        <v>51</v>
      </c>
      <c r="C4" s="21">
        <v>14</v>
      </c>
      <c r="D4" s="23">
        <f t="shared" ref="D4:D31" si="0">C4/B4</f>
        <v>0.27450980392156865</v>
      </c>
      <c r="E4" s="24">
        <v>3.8333333333333335</v>
      </c>
      <c r="F4" s="24">
        <v>3.9285714285714284</v>
      </c>
      <c r="G4" s="24">
        <v>3.5714285714285716</v>
      </c>
      <c r="H4" s="24">
        <v>1.6153846153846154</v>
      </c>
      <c r="I4" s="24">
        <v>1.2307692307692308</v>
      </c>
      <c r="J4" s="24">
        <v>2.25</v>
      </c>
      <c r="K4" s="24">
        <v>2.7</v>
      </c>
      <c r="L4" s="24">
        <v>4</v>
      </c>
      <c r="M4" s="24">
        <v>3</v>
      </c>
      <c r="N4" s="24">
        <v>1.8333333333333333</v>
      </c>
      <c r="O4" s="24">
        <v>2.1428571428571428</v>
      </c>
      <c r="P4" s="24">
        <v>3.2857142857142856</v>
      </c>
      <c r="Q4" s="24">
        <v>3.3571428571428572</v>
      </c>
      <c r="R4" s="24">
        <v>3.2142857142857144</v>
      </c>
      <c r="S4" s="24">
        <v>3.5</v>
      </c>
      <c r="T4" s="24">
        <v>2.8571428571428572</v>
      </c>
      <c r="U4" s="24">
        <v>2.3846153846153846</v>
      </c>
      <c r="V4" s="24">
        <v>3.4285714285714284</v>
      </c>
      <c r="W4" s="24">
        <v>3</v>
      </c>
      <c r="X4" s="24">
        <v>3.7142857142857144</v>
      </c>
      <c r="Y4" s="24">
        <v>3.4545454545454546</v>
      </c>
      <c r="Z4" s="24">
        <v>3.9285714285714284</v>
      </c>
      <c r="AA4" s="24">
        <v>3.8571428571428572</v>
      </c>
      <c r="AB4" s="24">
        <v>4.0714285714285712</v>
      </c>
      <c r="AC4" s="24">
        <v>3.9285714285714284</v>
      </c>
      <c r="AD4" s="24">
        <v>3.9230769230769229</v>
      </c>
      <c r="AE4" s="24">
        <v>4.2142857142857144</v>
      </c>
      <c r="AF4" s="24">
        <v>3.5</v>
      </c>
      <c r="AG4" s="24">
        <v>3.1428571428571428</v>
      </c>
      <c r="AH4" s="24">
        <v>2.8461538461538463</v>
      </c>
      <c r="AI4" s="24">
        <v>2.9285714285714284</v>
      </c>
      <c r="AJ4" s="24">
        <v>2.7142857142857144</v>
      </c>
      <c r="AK4" s="24">
        <v>3.4285714285714284</v>
      </c>
      <c r="AL4" s="24">
        <v>3.3571428571428572</v>
      </c>
      <c r="AM4" s="24">
        <v>3.6428571428571428</v>
      </c>
    </row>
    <row r="5" spans="1:39" x14ac:dyDescent="0.2">
      <c r="A5" s="18" t="s">
        <v>40</v>
      </c>
      <c r="B5" s="21">
        <v>33</v>
      </c>
      <c r="C5" s="21">
        <v>16</v>
      </c>
      <c r="D5" s="23">
        <f t="shared" si="0"/>
        <v>0.48484848484848486</v>
      </c>
      <c r="E5" s="24">
        <v>2.6</v>
      </c>
      <c r="F5" s="24">
        <v>2.8125</v>
      </c>
      <c r="G5" s="24">
        <v>2.25</v>
      </c>
      <c r="H5" s="24">
        <v>2.125</v>
      </c>
      <c r="I5" s="24">
        <v>0.8125</v>
      </c>
      <c r="J5" s="24">
        <v>2.6428571428571428</v>
      </c>
      <c r="K5" s="24">
        <v>2.25</v>
      </c>
      <c r="L5" s="24">
        <v>3</v>
      </c>
      <c r="M5" s="24">
        <v>2.75</v>
      </c>
      <c r="N5" s="24">
        <v>2.3333333333333335</v>
      </c>
      <c r="O5" s="24">
        <v>2.375</v>
      </c>
      <c r="P5" s="24">
        <v>2.6875</v>
      </c>
      <c r="Q5" s="24">
        <v>2.6875</v>
      </c>
      <c r="R5" s="24">
        <v>2.6875</v>
      </c>
      <c r="S5" s="24">
        <v>3.5</v>
      </c>
      <c r="T5" s="24">
        <v>3.125</v>
      </c>
      <c r="U5" s="24">
        <v>3.3333333333333335</v>
      </c>
      <c r="V5" s="24">
        <v>3.5</v>
      </c>
      <c r="W5" s="24">
        <v>3.0625</v>
      </c>
      <c r="X5" s="24">
        <v>3</v>
      </c>
      <c r="Y5" s="24">
        <v>2.9375</v>
      </c>
      <c r="Z5" s="24">
        <v>3.125</v>
      </c>
      <c r="AA5" s="24">
        <v>3.5</v>
      </c>
      <c r="AB5" s="24">
        <v>3.375</v>
      </c>
      <c r="AC5" s="24">
        <v>3.4</v>
      </c>
      <c r="AD5" s="24">
        <v>3.4</v>
      </c>
      <c r="AE5" s="24">
        <v>3.5</v>
      </c>
      <c r="AF5" s="24">
        <v>3</v>
      </c>
      <c r="AG5" s="24">
        <v>2.8</v>
      </c>
      <c r="AH5" s="24">
        <v>3.0625</v>
      </c>
      <c r="AI5" s="24">
        <v>3.5625</v>
      </c>
      <c r="AJ5" s="24">
        <v>2.375</v>
      </c>
      <c r="AK5" s="24">
        <v>2.75</v>
      </c>
      <c r="AL5" s="24">
        <v>3.125</v>
      </c>
      <c r="AM5" s="24">
        <v>3.0625</v>
      </c>
    </row>
    <row r="6" spans="1:39" x14ac:dyDescent="0.2">
      <c r="A6" s="18" t="s">
        <v>41</v>
      </c>
      <c r="B6" s="21">
        <v>72</v>
      </c>
      <c r="C6" s="21">
        <v>18</v>
      </c>
      <c r="D6" s="23">
        <f t="shared" si="0"/>
        <v>0.25</v>
      </c>
      <c r="E6" s="24">
        <v>2.7222222222222223</v>
      </c>
      <c r="F6" s="24">
        <v>3.1666666666666665</v>
      </c>
      <c r="G6" s="24">
        <v>3.1111111111111112</v>
      </c>
      <c r="H6" s="24">
        <v>2.0666666666666669</v>
      </c>
      <c r="I6" s="24">
        <v>2.0555555555555554</v>
      </c>
      <c r="J6" s="24">
        <v>1.4375</v>
      </c>
      <c r="K6" s="24">
        <v>1.3333333333333333</v>
      </c>
      <c r="L6" s="24">
        <v>2.625</v>
      </c>
      <c r="M6" s="24">
        <v>2.5833333333333335</v>
      </c>
      <c r="N6" s="24">
        <v>1.5833333333333333</v>
      </c>
      <c r="O6" s="24">
        <v>1.8181818181818181</v>
      </c>
      <c r="P6" s="24">
        <v>2.2352941176470589</v>
      </c>
      <c r="Q6" s="24">
        <v>2.3888888888888888</v>
      </c>
      <c r="R6" s="24">
        <v>1</v>
      </c>
      <c r="S6" s="24">
        <v>2.8333333333333335</v>
      </c>
      <c r="T6" s="24">
        <v>1.7647058823529411</v>
      </c>
      <c r="U6" s="24">
        <v>3.3529411764705883</v>
      </c>
      <c r="V6" s="24">
        <v>2.0555555555555554</v>
      </c>
      <c r="W6" s="24">
        <v>1.9444444444444444</v>
      </c>
      <c r="X6" s="24">
        <v>1.9444444444444444</v>
      </c>
      <c r="Y6" s="24">
        <v>1.9444444444444444</v>
      </c>
      <c r="Z6" s="24">
        <v>2.0555555555555554</v>
      </c>
      <c r="AA6" s="24">
        <v>2.6111111111111112</v>
      </c>
      <c r="AB6" s="24">
        <v>2.7647058823529411</v>
      </c>
      <c r="AC6" s="24">
        <v>1.3529411764705883</v>
      </c>
      <c r="AD6" s="24">
        <v>2.5625</v>
      </c>
      <c r="AE6" s="24">
        <v>2</v>
      </c>
      <c r="AF6" s="24">
        <v>2.8235294117647061</v>
      </c>
      <c r="AG6" s="24">
        <v>2.1666666666666665</v>
      </c>
      <c r="AH6" s="24">
        <v>2.1764705882352939</v>
      </c>
      <c r="AI6" s="24">
        <v>3.2222222222222223</v>
      </c>
      <c r="AJ6" s="24">
        <v>2.8235294117647061</v>
      </c>
      <c r="AK6" s="24">
        <v>2.6111111111111112</v>
      </c>
      <c r="AL6" s="24">
        <v>2.5294117647058822</v>
      </c>
      <c r="AM6" s="24">
        <v>2.8333333333333335</v>
      </c>
    </row>
    <row r="7" spans="1:39" s="14" customFormat="1" x14ac:dyDescent="0.2">
      <c r="A7" s="18" t="s">
        <v>83</v>
      </c>
      <c r="B7" s="21">
        <v>2</v>
      </c>
      <c r="C7" s="21">
        <v>0</v>
      </c>
      <c r="D7" s="23" t="s">
        <v>84</v>
      </c>
    </row>
    <row r="8" spans="1:39" x14ac:dyDescent="0.2">
      <c r="A8" s="18" t="s">
        <v>42</v>
      </c>
      <c r="B8" s="21">
        <v>17</v>
      </c>
      <c r="C8" s="21">
        <v>8</v>
      </c>
      <c r="D8" s="23">
        <f t="shared" si="0"/>
        <v>0.47058823529411764</v>
      </c>
      <c r="E8" s="24">
        <v>3.875</v>
      </c>
      <c r="F8" s="24">
        <v>3</v>
      </c>
      <c r="G8" s="24">
        <v>2.375</v>
      </c>
      <c r="H8" s="24">
        <v>2</v>
      </c>
      <c r="I8" s="24">
        <v>2.5</v>
      </c>
      <c r="J8" s="24">
        <v>1.2</v>
      </c>
      <c r="K8" s="24">
        <v>2.7142857142857144</v>
      </c>
      <c r="L8" s="24">
        <v>3.2</v>
      </c>
      <c r="M8" s="24">
        <v>3</v>
      </c>
      <c r="N8" s="24">
        <v>2.25</v>
      </c>
      <c r="O8" s="24">
        <v>2.4</v>
      </c>
      <c r="P8" s="24">
        <v>3.25</v>
      </c>
      <c r="Q8" s="24">
        <v>2.875</v>
      </c>
      <c r="R8" s="24">
        <v>2.25</v>
      </c>
      <c r="S8" s="24">
        <v>3.375</v>
      </c>
      <c r="T8" s="24">
        <v>2.875</v>
      </c>
      <c r="U8" s="24">
        <v>3.625</v>
      </c>
      <c r="V8" s="24">
        <v>3.375</v>
      </c>
      <c r="W8" s="24">
        <v>3.125</v>
      </c>
      <c r="X8" s="24">
        <v>3.75</v>
      </c>
      <c r="Y8" s="24">
        <v>4</v>
      </c>
      <c r="Z8" s="24">
        <v>3.75</v>
      </c>
      <c r="AA8" s="24">
        <v>3.2857142857142856</v>
      </c>
      <c r="AB8" s="24">
        <v>3.75</v>
      </c>
      <c r="AC8" s="24">
        <v>4.125</v>
      </c>
      <c r="AD8" s="24">
        <v>4.125</v>
      </c>
      <c r="AE8" s="24">
        <v>3.75</v>
      </c>
      <c r="AF8" s="24">
        <v>3.2857142857142856</v>
      </c>
      <c r="AG8" s="24">
        <v>3.8571428571428572</v>
      </c>
      <c r="AH8" s="24">
        <v>3.5</v>
      </c>
      <c r="AI8" s="24">
        <v>4.375</v>
      </c>
      <c r="AJ8" s="24">
        <v>4</v>
      </c>
      <c r="AK8" s="24">
        <v>3.75</v>
      </c>
      <c r="AL8" s="24">
        <v>3.5</v>
      </c>
      <c r="AM8" s="24">
        <v>3.625</v>
      </c>
    </row>
    <row r="9" spans="1:39" x14ac:dyDescent="0.2">
      <c r="A9" s="18" t="s">
        <v>43</v>
      </c>
      <c r="B9" s="21">
        <v>84</v>
      </c>
      <c r="C9" s="21">
        <v>21</v>
      </c>
      <c r="D9" s="23">
        <f t="shared" si="0"/>
        <v>0.25</v>
      </c>
      <c r="E9" s="24">
        <v>3.5</v>
      </c>
      <c r="F9" s="24">
        <v>3.1428571428571428</v>
      </c>
      <c r="G9" s="24">
        <v>3.3809523809523809</v>
      </c>
      <c r="H9" s="24">
        <v>2.4210526315789473</v>
      </c>
      <c r="I9" s="24">
        <v>2.3809523809523809</v>
      </c>
      <c r="J9" s="24">
        <v>2.3157894736842106</v>
      </c>
      <c r="K9" s="24">
        <v>2.4545454545454546</v>
      </c>
      <c r="L9" s="24">
        <v>2.7272727272727271</v>
      </c>
      <c r="M9" s="24">
        <v>2.5</v>
      </c>
      <c r="N9" s="24">
        <v>2.2000000000000002</v>
      </c>
      <c r="O9" s="24">
        <v>2.4</v>
      </c>
      <c r="P9" s="24">
        <v>3.2380952380952381</v>
      </c>
      <c r="Q9" s="24">
        <v>3.1</v>
      </c>
      <c r="R9" s="24">
        <v>2.85</v>
      </c>
      <c r="S9" s="24">
        <v>3</v>
      </c>
      <c r="T9" s="24">
        <v>2.75</v>
      </c>
      <c r="U9" s="24">
        <v>3.1578947368421053</v>
      </c>
      <c r="V9" s="24">
        <v>3.9</v>
      </c>
      <c r="W9" s="24">
        <v>3.9047619047619047</v>
      </c>
      <c r="X9" s="24">
        <v>2.3333333333333335</v>
      </c>
      <c r="Y9" s="24">
        <v>2.7619047619047619</v>
      </c>
      <c r="Z9" s="24">
        <v>2.9</v>
      </c>
      <c r="AA9" s="24">
        <v>3</v>
      </c>
      <c r="AB9" s="24">
        <v>3.35</v>
      </c>
      <c r="AC9" s="24">
        <v>3.6</v>
      </c>
      <c r="AD9" s="24">
        <v>3.3</v>
      </c>
      <c r="AE9" s="24">
        <v>3.3333333333333335</v>
      </c>
      <c r="AF9" s="24">
        <v>3.0952380952380953</v>
      </c>
      <c r="AG9" s="24">
        <v>2.4761904761904763</v>
      </c>
      <c r="AH9" s="24">
        <v>2.1904761904761907</v>
      </c>
      <c r="AI9" s="24">
        <v>2.7142857142857144</v>
      </c>
      <c r="AJ9" s="24">
        <v>2.8095238095238093</v>
      </c>
      <c r="AK9" s="24">
        <v>4.1428571428571432</v>
      </c>
      <c r="AL9" s="24">
        <v>3.9523809523809526</v>
      </c>
      <c r="AM9" s="24">
        <v>4.0952380952380949</v>
      </c>
    </row>
    <row r="10" spans="1:39" ht="25.5" x14ac:dyDescent="0.2">
      <c r="A10" s="18" t="s">
        <v>44</v>
      </c>
      <c r="B10" s="21">
        <v>12</v>
      </c>
      <c r="C10" s="21">
        <v>2</v>
      </c>
      <c r="D10" s="23">
        <f t="shared" si="0"/>
        <v>0.16666666666666666</v>
      </c>
      <c r="E10" s="24">
        <v>4.5</v>
      </c>
      <c r="F10" s="24">
        <v>5</v>
      </c>
      <c r="G10" s="24">
        <v>4.5</v>
      </c>
      <c r="H10" s="24">
        <v>4</v>
      </c>
      <c r="I10" s="24">
        <v>4.5</v>
      </c>
      <c r="J10" s="24">
        <v>4</v>
      </c>
      <c r="K10" s="24">
        <v>4</v>
      </c>
      <c r="L10" s="24">
        <v>5</v>
      </c>
      <c r="M10" s="24">
        <v>0</v>
      </c>
      <c r="N10" s="24"/>
      <c r="O10" s="24"/>
      <c r="P10" s="24">
        <v>2</v>
      </c>
      <c r="Q10" s="24">
        <v>2</v>
      </c>
      <c r="R10" s="24">
        <v>4</v>
      </c>
      <c r="S10" s="24">
        <v>3.5</v>
      </c>
      <c r="T10" s="24">
        <v>3.5</v>
      </c>
      <c r="U10" s="24">
        <v>0</v>
      </c>
      <c r="V10" s="24">
        <v>3.5</v>
      </c>
      <c r="W10" s="24">
        <v>3.5</v>
      </c>
      <c r="X10" s="24">
        <v>2.5</v>
      </c>
      <c r="Y10" s="24"/>
      <c r="Z10" s="24">
        <v>4.5</v>
      </c>
      <c r="AA10" s="24">
        <v>4.5</v>
      </c>
      <c r="AB10" s="24">
        <v>4.5</v>
      </c>
      <c r="AC10" s="24">
        <v>4.5</v>
      </c>
      <c r="AD10" s="24">
        <v>4</v>
      </c>
      <c r="AE10" s="24">
        <v>4</v>
      </c>
      <c r="AF10" s="24">
        <v>3.5</v>
      </c>
      <c r="AG10" s="24">
        <v>4.5</v>
      </c>
      <c r="AH10" s="24">
        <v>4.5</v>
      </c>
      <c r="AI10" s="24">
        <v>4.5</v>
      </c>
      <c r="AJ10" s="24">
        <v>4.5</v>
      </c>
      <c r="AK10" s="24">
        <v>4</v>
      </c>
      <c r="AL10" s="24">
        <v>4.5</v>
      </c>
      <c r="AM10" s="24">
        <v>4.5</v>
      </c>
    </row>
    <row r="11" spans="1:39" x14ac:dyDescent="0.2">
      <c r="A11" s="18" t="s">
        <v>45</v>
      </c>
      <c r="B11" s="21">
        <v>21</v>
      </c>
      <c r="C11" s="21">
        <v>7</v>
      </c>
      <c r="D11" s="23">
        <f t="shared" si="0"/>
        <v>0.33333333333333331</v>
      </c>
      <c r="E11" s="24">
        <v>3.7142857142857144</v>
      </c>
      <c r="F11" s="24">
        <v>4.1428571428571432</v>
      </c>
      <c r="G11" s="24">
        <v>3.7142857142857144</v>
      </c>
      <c r="H11" s="24">
        <v>2.2000000000000002</v>
      </c>
      <c r="I11" s="24">
        <v>1.4</v>
      </c>
      <c r="J11" s="24">
        <v>1.1666666666666667</v>
      </c>
      <c r="K11" s="24">
        <v>2</v>
      </c>
      <c r="L11" s="24">
        <v>3.4</v>
      </c>
      <c r="M11" s="24">
        <v>2.7142857142857144</v>
      </c>
      <c r="N11" s="24">
        <v>2.5</v>
      </c>
      <c r="O11" s="24">
        <v>3</v>
      </c>
      <c r="P11" s="24">
        <v>3.1428571428571428</v>
      </c>
      <c r="Q11" s="24">
        <v>3.1428571428571428</v>
      </c>
      <c r="R11" s="24">
        <v>3</v>
      </c>
      <c r="S11" s="24">
        <v>3.5</v>
      </c>
      <c r="T11" s="24">
        <v>3.1428571428571428</v>
      </c>
      <c r="U11" s="24">
        <v>2.7142857142857144</v>
      </c>
      <c r="V11" s="24">
        <v>3.8333333333333335</v>
      </c>
      <c r="W11" s="24">
        <v>3.6666666666666665</v>
      </c>
      <c r="X11" s="24">
        <v>2.7142857142857144</v>
      </c>
      <c r="Y11" s="24">
        <v>2.8571428571428572</v>
      </c>
      <c r="Z11" s="24">
        <v>3.4285714285714284</v>
      </c>
      <c r="AA11" s="24">
        <v>4.1428571428571432</v>
      </c>
      <c r="AB11" s="24">
        <v>4.2857142857142856</v>
      </c>
      <c r="AC11" s="24">
        <v>3.8571428571428572</v>
      </c>
      <c r="AD11" s="24">
        <v>4.2857142857142856</v>
      </c>
      <c r="AE11" s="24">
        <v>3.4285714285714284</v>
      </c>
      <c r="AF11" s="24">
        <v>4.1428571428571432</v>
      </c>
      <c r="AG11" s="24">
        <v>3.7142857142857144</v>
      </c>
      <c r="AH11" s="24">
        <v>4</v>
      </c>
      <c r="AI11" s="24">
        <v>3.5714285714285716</v>
      </c>
      <c r="AJ11" s="24">
        <v>4.1428571428571432</v>
      </c>
      <c r="AK11" s="24">
        <v>3.7142857142857144</v>
      </c>
      <c r="AL11" s="24">
        <v>2.8571428571428572</v>
      </c>
      <c r="AM11" s="24">
        <v>3.4285714285714284</v>
      </c>
    </row>
    <row r="12" spans="1:39" x14ac:dyDescent="0.2">
      <c r="A12" s="19" t="s">
        <v>46</v>
      </c>
      <c r="B12" s="21">
        <v>141</v>
      </c>
      <c r="C12" s="21">
        <v>41</v>
      </c>
      <c r="D12" s="23">
        <f t="shared" si="0"/>
        <v>0.29078014184397161</v>
      </c>
      <c r="E12" s="24">
        <v>2.4615384615384617</v>
      </c>
      <c r="F12" s="24">
        <v>2.9</v>
      </c>
      <c r="G12" s="24">
        <v>2.9</v>
      </c>
      <c r="H12" s="24">
        <v>2.1794871794871793</v>
      </c>
      <c r="I12" s="24">
        <v>1.35</v>
      </c>
      <c r="J12" s="24">
        <v>1.5588235294117647</v>
      </c>
      <c r="K12" s="24">
        <v>2.4583333333333335</v>
      </c>
      <c r="L12" s="24">
        <v>3.36</v>
      </c>
      <c r="M12" s="24">
        <v>3.3529411764705883</v>
      </c>
      <c r="N12" s="24">
        <v>2.9230769230769229</v>
      </c>
      <c r="O12" s="24">
        <v>3.6296296296296298</v>
      </c>
      <c r="P12" s="24">
        <v>2.4615384615384617</v>
      </c>
      <c r="Q12" s="24">
        <v>2.125</v>
      </c>
      <c r="R12" s="24">
        <v>2.9210526315789473</v>
      </c>
      <c r="S12" s="24">
        <v>2.7804878048780486</v>
      </c>
      <c r="T12" s="24">
        <v>2.875</v>
      </c>
      <c r="U12" s="24">
        <v>3.1212121212121211</v>
      </c>
      <c r="V12" s="24">
        <v>2.85</v>
      </c>
      <c r="W12" s="24">
        <v>2.5750000000000002</v>
      </c>
      <c r="X12" s="24">
        <v>3.3658536585365852</v>
      </c>
      <c r="Y12" s="24">
        <v>3.2</v>
      </c>
      <c r="Z12" s="24">
        <v>3.3421052631578947</v>
      </c>
      <c r="AA12" s="24">
        <v>3.4634146341463414</v>
      </c>
      <c r="AB12" s="24">
        <v>3.7073170731707319</v>
      </c>
      <c r="AC12" s="24">
        <v>3.6341463414634148</v>
      </c>
      <c r="AD12" s="24">
        <v>3.6666666666666665</v>
      </c>
      <c r="AE12" s="24">
        <v>3.4390243902439024</v>
      </c>
      <c r="AF12" s="24">
        <v>2.9705882352941178</v>
      </c>
      <c r="AG12" s="24">
        <v>2.4242424242424243</v>
      </c>
      <c r="AH12" s="24">
        <v>2.1944444444444446</v>
      </c>
      <c r="AI12" s="24">
        <v>3.0294117647058822</v>
      </c>
      <c r="AJ12" s="24">
        <v>2.9714285714285715</v>
      </c>
      <c r="AK12" s="24">
        <v>3.2439024390243905</v>
      </c>
      <c r="AL12" s="24">
        <v>3.1463414634146343</v>
      </c>
      <c r="AM12" s="24">
        <v>3.2439024390243905</v>
      </c>
    </row>
    <row r="13" spans="1:39" ht="25.5" x14ac:dyDescent="0.2">
      <c r="A13" s="19" t="s">
        <v>47</v>
      </c>
      <c r="B13" s="21">
        <v>20</v>
      </c>
      <c r="C13" s="21">
        <v>6</v>
      </c>
      <c r="D13" s="23">
        <f t="shared" si="0"/>
        <v>0.3</v>
      </c>
      <c r="E13" s="24">
        <v>3.2</v>
      </c>
      <c r="F13" s="24">
        <v>4.166666666666667</v>
      </c>
      <c r="G13" s="24">
        <v>4.666666666666667</v>
      </c>
      <c r="H13" s="24">
        <v>3.6</v>
      </c>
      <c r="I13" s="24">
        <v>2.5</v>
      </c>
      <c r="J13" s="24">
        <v>3.8</v>
      </c>
      <c r="K13" s="24">
        <v>3.6666666666666665</v>
      </c>
      <c r="L13" s="24"/>
      <c r="M13" s="24">
        <v>3.8</v>
      </c>
      <c r="N13" s="24">
        <v>3</v>
      </c>
      <c r="O13" s="24">
        <v>4.25</v>
      </c>
      <c r="P13" s="24">
        <v>2.8333333333333335</v>
      </c>
      <c r="Q13" s="24">
        <v>2.8333333333333335</v>
      </c>
      <c r="R13" s="24">
        <v>3</v>
      </c>
      <c r="S13" s="24">
        <v>4.166666666666667</v>
      </c>
      <c r="T13" s="24">
        <v>3.6666666666666665</v>
      </c>
      <c r="U13" s="24">
        <v>3.3333333333333335</v>
      </c>
      <c r="V13" s="24">
        <v>3.3333333333333335</v>
      </c>
      <c r="W13" s="24">
        <v>3.1666666666666665</v>
      </c>
      <c r="X13" s="24">
        <v>4</v>
      </c>
      <c r="Y13" s="24">
        <v>3.3333333333333335</v>
      </c>
      <c r="Z13" s="24">
        <v>4</v>
      </c>
      <c r="AA13" s="24">
        <v>3.6666666666666665</v>
      </c>
      <c r="AB13" s="24">
        <v>3.6666666666666665</v>
      </c>
      <c r="AC13" s="24">
        <v>4</v>
      </c>
      <c r="AD13" s="24">
        <v>4</v>
      </c>
      <c r="AE13" s="24">
        <v>4.166666666666667</v>
      </c>
      <c r="AF13" s="24">
        <v>3.8333333333333335</v>
      </c>
      <c r="AG13" s="24">
        <v>3.3333333333333335</v>
      </c>
      <c r="AH13" s="24">
        <v>3.3333333333333335</v>
      </c>
      <c r="AI13" s="24">
        <v>2.8333333333333335</v>
      </c>
      <c r="AJ13" s="24">
        <v>3.5</v>
      </c>
      <c r="AK13" s="24">
        <v>3.3333333333333335</v>
      </c>
      <c r="AL13" s="24">
        <v>3.1666666666666665</v>
      </c>
      <c r="AM13" s="24">
        <v>3.4</v>
      </c>
    </row>
    <row r="14" spans="1:39" ht="25.5" x14ac:dyDescent="0.2">
      <c r="A14" s="19" t="s">
        <v>48</v>
      </c>
      <c r="B14" s="21">
        <v>15</v>
      </c>
      <c r="C14" s="21">
        <v>6</v>
      </c>
      <c r="D14" s="23">
        <f t="shared" si="0"/>
        <v>0.4</v>
      </c>
      <c r="E14" s="24">
        <v>3.3333333333333335</v>
      </c>
      <c r="F14" s="24">
        <v>4.333333333333333</v>
      </c>
      <c r="G14" s="24">
        <v>4.833333333333333</v>
      </c>
      <c r="H14" s="24">
        <v>2.8</v>
      </c>
      <c r="I14" s="24">
        <v>0.8</v>
      </c>
      <c r="J14" s="24">
        <v>2.75</v>
      </c>
      <c r="K14" s="24">
        <v>2.2000000000000002</v>
      </c>
      <c r="L14" s="24">
        <v>0</v>
      </c>
      <c r="M14" s="24">
        <v>2.4</v>
      </c>
      <c r="N14" s="24">
        <v>1.6666666666666667</v>
      </c>
      <c r="O14" s="24">
        <v>1.25</v>
      </c>
      <c r="P14" s="24">
        <v>2</v>
      </c>
      <c r="Q14" s="24">
        <v>2</v>
      </c>
      <c r="R14" s="24">
        <v>2</v>
      </c>
      <c r="S14" s="24">
        <v>3.5</v>
      </c>
      <c r="T14" s="24">
        <v>3.1666666666666665</v>
      </c>
      <c r="U14" s="24">
        <v>2.8333333333333335</v>
      </c>
      <c r="V14" s="24">
        <v>3.3333333333333335</v>
      </c>
      <c r="W14" s="24">
        <v>3</v>
      </c>
      <c r="X14" s="24">
        <v>3.8333333333333335</v>
      </c>
      <c r="Y14" s="24">
        <v>3.1666666666666665</v>
      </c>
      <c r="Z14" s="24">
        <v>3.6666666666666665</v>
      </c>
      <c r="AA14" s="24">
        <v>3.8</v>
      </c>
      <c r="AB14" s="24">
        <v>3.6</v>
      </c>
      <c r="AC14" s="24">
        <v>3.5</v>
      </c>
      <c r="AD14" s="24">
        <v>4</v>
      </c>
      <c r="AE14" s="24">
        <v>3.8333333333333335</v>
      </c>
      <c r="AF14" s="24">
        <v>4.2</v>
      </c>
      <c r="AG14" s="24">
        <v>3.5</v>
      </c>
      <c r="AH14" s="24">
        <v>3.6666666666666665</v>
      </c>
      <c r="AI14" s="24">
        <v>3.1666666666666665</v>
      </c>
      <c r="AJ14" s="24">
        <v>3.3333333333333335</v>
      </c>
      <c r="AK14" s="24">
        <v>3.3333333333333335</v>
      </c>
      <c r="AL14" s="24">
        <v>3.5</v>
      </c>
      <c r="AM14" s="24">
        <v>2.8333333333333335</v>
      </c>
    </row>
    <row r="15" spans="1:39" ht="25.5" x14ac:dyDescent="0.2">
      <c r="A15" s="19" t="s">
        <v>49</v>
      </c>
      <c r="B15" s="21">
        <v>38</v>
      </c>
      <c r="C15" s="21">
        <v>8</v>
      </c>
      <c r="D15" s="23">
        <f t="shared" si="0"/>
        <v>0.21052631578947367</v>
      </c>
      <c r="E15" s="24">
        <v>4</v>
      </c>
      <c r="F15" s="24">
        <v>3.875</v>
      </c>
      <c r="G15" s="24">
        <v>3.1428571428571428</v>
      </c>
      <c r="H15" s="24">
        <v>1.5</v>
      </c>
      <c r="I15" s="24">
        <v>1.4285714285714286</v>
      </c>
      <c r="J15" s="24">
        <v>2.4285714285714284</v>
      </c>
      <c r="K15" s="24">
        <v>3.8</v>
      </c>
      <c r="L15" s="24">
        <v>4.166666666666667</v>
      </c>
      <c r="M15" s="24">
        <v>3.6</v>
      </c>
      <c r="N15" s="24">
        <v>3</v>
      </c>
      <c r="O15" s="24">
        <v>2</v>
      </c>
      <c r="P15" s="24">
        <v>2.875</v>
      </c>
      <c r="Q15" s="24">
        <v>2.875</v>
      </c>
      <c r="R15" s="24">
        <v>2.25</v>
      </c>
      <c r="S15" s="24">
        <v>3.25</v>
      </c>
      <c r="T15" s="24">
        <v>2.875</v>
      </c>
      <c r="U15" s="24">
        <v>2.7142857142857144</v>
      </c>
      <c r="V15" s="24">
        <v>3.375</v>
      </c>
      <c r="W15" s="24">
        <v>3.25</v>
      </c>
      <c r="X15" s="24">
        <v>2.875</v>
      </c>
      <c r="Y15" s="24">
        <v>2.875</v>
      </c>
      <c r="Z15" s="24">
        <v>2.6666666666666665</v>
      </c>
      <c r="AA15" s="24">
        <v>3.4285714285714284</v>
      </c>
      <c r="AB15" s="24">
        <v>3.8571428571428572</v>
      </c>
      <c r="AC15" s="24">
        <v>3.125</v>
      </c>
      <c r="AD15" s="24">
        <v>3.5</v>
      </c>
      <c r="AE15" s="24">
        <v>3.5</v>
      </c>
      <c r="AF15" s="24">
        <v>3.25</v>
      </c>
      <c r="AG15" s="24">
        <v>3.875</v>
      </c>
      <c r="AH15" s="24">
        <v>3.125</v>
      </c>
      <c r="AI15" s="24">
        <v>4</v>
      </c>
      <c r="AJ15" s="24">
        <v>4</v>
      </c>
      <c r="AK15" s="24">
        <v>3.75</v>
      </c>
      <c r="AL15" s="24">
        <v>3.375</v>
      </c>
      <c r="AM15" s="24">
        <v>3.5</v>
      </c>
    </row>
    <row r="16" spans="1:39" x14ac:dyDescent="0.2">
      <c r="A16" s="19" t="s">
        <v>50</v>
      </c>
      <c r="B16" s="21">
        <v>4</v>
      </c>
      <c r="C16" s="21">
        <v>3</v>
      </c>
      <c r="D16" s="23">
        <f t="shared" si="0"/>
        <v>0.75</v>
      </c>
      <c r="E16" s="24">
        <v>3.3333333333333335</v>
      </c>
      <c r="F16" s="24">
        <v>2</v>
      </c>
      <c r="G16" s="24">
        <v>1.3333333333333333</v>
      </c>
      <c r="H16" s="24">
        <v>1.6666666666666667</v>
      </c>
      <c r="I16" s="24">
        <v>0</v>
      </c>
      <c r="J16" s="24">
        <v>1.5</v>
      </c>
      <c r="K16" s="24">
        <v>3.3333333333333335</v>
      </c>
      <c r="L16" s="24">
        <v>4</v>
      </c>
      <c r="M16" s="24">
        <v>3</v>
      </c>
      <c r="N16" s="24">
        <v>4</v>
      </c>
      <c r="O16" s="24">
        <v>2.5</v>
      </c>
      <c r="P16" s="24">
        <v>2</v>
      </c>
      <c r="Q16" s="24">
        <v>0.33333333333333331</v>
      </c>
      <c r="R16" s="24">
        <v>2</v>
      </c>
      <c r="S16" s="24">
        <v>3</v>
      </c>
      <c r="T16" s="24">
        <v>3.3333333333333335</v>
      </c>
      <c r="U16" s="24">
        <v>1.6666666666666667</v>
      </c>
      <c r="V16" s="24">
        <v>2.6666666666666665</v>
      </c>
      <c r="W16" s="24">
        <v>1.6666666666666667</v>
      </c>
      <c r="X16" s="24">
        <v>4</v>
      </c>
      <c r="Y16" s="24">
        <v>2.6666666666666665</v>
      </c>
      <c r="Z16" s="24">
        <v>4.333333333333333</v>
      </c>
      <c r="AA16" s="24">
        <v>4</v>
      </c>
      <c r="AB16" s="24">
        <v>3.3333333333333335</v>
      </c>
      <c r="AC16" s="24">
        <v>4</v>
      </c>
      <c r="AD16" s="24">
        <v>4</v>
      </c>
      <c r="AE16" s="24">
        <v>3.6666666666666665</v>
      </c>
      <c r="AF16" s="24">
        <v>0</v>
      </c>
      <c r="AG16" s="24">
        <v>1.6666666666666667</v>
      </c>
      <c r="AH16" s="24">
        <v>0.66666666666666663</v>
      </c>
      <c r="AI16" s="24">
        <v>1.6666666666666667</v>
      </c>
      <c r="AJ16" s="24">
        <v>2.3333333333333335</v>
      </c>
      <c r="AK16" s="24">
        <v>2.3333333333333335</v>
      </c>
      <c r="AL16" s="24">
        <v>2.3333333333333335</v>
      </c>
      <c r="AM16" s="24">
        <v>3.3333333333333335</v>
      </c>
    </row>
    <row r="17" spans="1:39" ht="25.5" x14ac:dyDescent="0.2">
      <c r="A17" s="19" t="s">
        <v>51</v>
      </c>
      <c r="B17" s="21">
        <v>5</v>
      </c>
      <c r="C17" s="21">
        <v>2</v>
      </c>
      <c r="D17" s="23">
        <f t="shared" si="0"/>
        <v>0.4</v>
      </c>
      <c r="E17" s="24">
        <v>4</v>
      </c>
      <c r="F17" s="24">
        <v>4.5</v>
      </c>
      <c r="G17" s="24">
        <v>3.5</v>
      </c>
      <c r="H17" s="24">
        <v>0</v>
      </c>
      <c r="I17" s="24">
        <v>0</v>
      </c>
      <c r="J17" s="24">
        <v>5</v>
      </c>
      <c r="K17" s="24">
        <v>4</v>
      </c>
      <c r="L17" s="24">
        <v>4</v>
      </c>
      <c r="M17" s="24">
        <v>3</v>
      </c>
      <c r="N17" s="24">
        <v>2</v>
      </c>
      <c r="O17" s="24">
        <v>5</v>
      </c>
      <c r="P17" s="24">
        <v>3.5</v>
      </c>
      <c r="Q17" s="24">
        <v>3.5</v>
      </c>
      <c r="R17" s="24">
        <v>2.5</v>
      </c>
      <c r="S17" s="24">
        <v>4</v>
      </c>
      <c r="T17" s="24">
        <v>4</v>
      </c>
      <c r="U17" s="24">
        <v>2.5</v>
      </c>
      <c r="V17" s="24">
        <v>4</v>
      </c>
      <c r="W17" s="24">
        <v>3</v>
      </c>
      <c r="X17" s="24">
        <v>4</v>
      </c>
      <c r="Y17" s="24">
        <v>3.5</v>
      </c>
      <c r="Z17" s="24">
        <v>3.5</v>
      </c>
      <c r="AA17" s="24">
        <v>4</v>
      </c>
      <c r="AB17" s="24">
        <v>4</v>
      </c>
      <c r="AC17" s="24">
        <v>4</v>
      </c>
      <c r="AD17" s="24">
        <v>4.5</v>
      </c>
      <c r="AE17" s="24">
        <v>4</v>
      </c>
      <c r="AF17" s="24">
        <v>2</v>
      </c>
      <c r="AG17" s="24">
        <v>2</v>
      </c>
      <c r="AH17" s="24">
        <v>1.5</v>
      </c>
      <c r="AI17" s="24">
        <v>5</v>
      </c>
      <c r="AJ17" s="24">
        <v>4.5</v>
      </c>
      <c r="AK17" s="24">
        <v>3.5</v>
      </c>
      <c r="AL17" s="24">
        <v>3.5</v>
      </c>
      <c r="AM17" s="24">
        <v>4</v>
      </c>
    </row>
    <row r="18" spans="1:39" ht="25.5" x14ac:dyDescent="0.2">
      <c r="A18" s="19" t="s">
        <v>52</v>
      </c>
      <c r="B18" s="21">
        <v>39</v>
      </c>
      <c r="C18" s="21">
        <v>13</v>
      </c>
      <c r="D18" s="23">
        <f t="shared" si="0"/>
        <v>0.33333333333333331</v>
      </c>
      <c r="E18" s="24">
        <v>2.9230769230769229</v>
      </c>
      <c r="F18" s="24">
        <v>3</v>
      </c>
      <c r="G18" s="24">
        <v>2.6363636363636362</v>
      </c>
      <c r="H18" s="24">
        <v>1.875</v>
      </c>
      <c r="I18" s="24">
        <v>1.3</v>
      </c>
      <c r="J18" s="24">
        <v>1.4285714285714286</v>
      </c>
      <c r="K18" s="24">
        <v>3.1428571428571428</v>
      </c>
      <c r="L18" s="24">
        <v>3.5714285714285716</v>
      </c>
      <c r="M18" s="24">
        <v>4</v>
      </c>
      <c r="N18" s="24">
        <v>1.5</v>
      </c>
      <c r="O18" s="24">
        <v>2.3333333333333335</v>
      </c>
      <c r="P18" s="24">
        <v>2.5384615384615383</v>
      </c>
      <c r="Q18" s="24">
        <v>2.0769230769230771</v>
      </c>
      <c r="R18" s="24">
        <v>1.9230769230769231</v>
      </c>
      <c r="S18" s="24">
        <v>2.6153846153846154</v>
      </c>
      <c r="T18" s="24">
        <v>2</v>
      </c>
      <c r="U18" s="24">
        <v>2.8888888888888888</v>
      </c>
      <c r="V18" s="24">
        <v>2.6923076923076925</v>
      </c>
      <c r="W18" s="24">
        <v>1.9230769230769231</v>
      </c>
      <c r="X18" s="24">
        <v>3.1666666666666665</v>
      </c>
      <c r="Y18" s="24">
        <v>1.9166666666666667</v>
      </c>
      <c r="Z18" s="24">
        <v>2.75</v>
      </c>
      <c r="AA18" s="24">
        <v>3.1818181818181817</v>
      </c>
      <c r="AB18" s="24">
        <v>3.3636363636363638</v>
      </c>
      <c r="AC18" s="24">
        <v>2.75</v>
      </c>
      <c r="AD18" s="24">
        <v>3</v>
      </c>
      <c r="AE18" s="24">
        <v>3</v>
      </c>
      <c r="AF18" s="24">
        <v>1.6666666666666667</v>
      </c>
      <c r="AG18" s="24">
        <v>2</v>
      </c>
      <c r="AH18" s="24">
        <v>1.3333333333333333</v>
      </c>
      <c r="AI18" s="24">
        <v>3.1111111111111112</v>
      </c>
      <c r="AJ18" s="24">
        <v>2.4444444444444446</v>
      </c>
      <c r="AK18" s="24">
        <v>2.9230769230769229</v>
      </c>
      <c r="AL18" s="24">
        <v>2.1538461538461537</v>
      </c>
      <c r="AM18" s="24">
        <v>2.4615384615384617</v>
      </c>
    </row>
    <row r="19" spans="1:39" x14ac:dyDescent="0.2">
      <c r="A19" s="19" t="s">
        <v>53</v>
      </c>
      <c r="B19" s="22">
        <v>18</v>
      </c>
      <c r="C19" s="21">
        <v>7</v>
      </c>
      <c r="D19" s="23">
        <f t="shared" si="0"/>
        <v>0.3888888888888889</v>
      </c>
      <c r="E19" s="24">
        <v>3.5714285714285716</v>
      </c>
      <c r="F19" s="24">
        <v>3</v>
      </c>
      <c r="G19" s="24">
        <v>2.4285714285714284</v>
      </c>
      <c r="H19" s="24">
        <v>2.1428571428571428</v>
      </c>
      <c r="I19" s="24">
        <v>2.2857142857142856</v>
      </c>
      <c r="J19" s="24">
        <v>2</v>
      </c>
      <c r="K19" s="24">
        <v>3.5</v>
      </c>
      <c r="L19" s="24">
        <v>4</v>
      </c>
      <c r="M19" s="24">
        <v>3.3333333333333335</v>
      </c>
      <c r="N19" s="24">
        <v>2.3333333333333335</v>
      </c>
      <c r="O19" s="24">
        <v>2.6666666666666665</v>
      </c>
      <c r="P19" s="24">
        <v>3.4285714285714284</v>
      </c>
      <c r="Q19" s="24">
        <v>3.2857142857142856</v>
      </c>
      <c r="R19" s="24">
        <v>2.5714285714285716</v>
      </c>
      <c r="S19" s="24">
        <v>3.5714285714285716</v>
      </c>
      <c r="T19" s="24">
        <v>3.1428571428571428</v>
      </c>
      <c r="U19" s="24">
        <v>3.5</v>
      </c>
      <c r="V19" s="24">
        <v>3.5714285714285716</v>
      </c>
      <c r="W19" s="24">
        <v>3.1428571428571428</v>
      </c>
      <c r="X19" s="24">
        <v>3.7142857142857144</v>
      </c>
      <c r="Y19" s="24">
        <v>3.1428571428571428</v>
      </c>
      <c r="Z19" s="24">
        <v>3</v>
      </c>
      <c r="AA19" s="24">
        <v>3.4285714285714284</v>
      </c>
      <c r="AB19" s="24">
        <v>3.4285714285714284</v>
      </c>
      <c r="AC19" s="24">
        <v>4</v>
      </c>
      <c r="AD19" s="24">
        <v>4</v>
      </c>
      <c r="AE19" s="24">
        <v>3.7142857142857144</v>
      </c>
      <c r="AF19" s="24">
        <v>2.7142857142857144</v>
      </c>
      <c r="AG19" s="24">
        <v>3.1428571428571428</v>
      </c>
      <c r="AH19" s="24">
        <v>3.7142857142857144</v>
      </c>
      <c r="AI19" s="24">
        <v>3.1428571428571428</v>
      </c>
      <c r="AJ19" s="24">
        <v>3.1428571428571428</v>
      </c>
      <c r="AK19" s="24">
        <v>4.1428571428571432</v>
      </c>
      <c r="AL19" s="24">
        <v>3.6666666666666665</v>
      </c>
      <c r="AM19" s="24">
        <v>4</v>
      </c>
    </row>
    <row r="20" spans="1:39" s="17" customFormat="1" x14ac:dyDescent="0.2">
      <c r="A20" s="20" t="s">
        <v>54</v>
      </c>
      <c r="B20" s="21">
        <v>7</v>
      </c>
      <c r="C20" s="22">
        <v>1</v>
      </c>
      <c r="D20" s="23" t="s">
        <v>84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x14ac:dyDescent="0.2">
      <c r="A21" s="19" t="s">
        <v>55</v>
      </c>
      <c r="B21" s="21">
        <v>12</v>
      </c>
      <c r="C21" s="21">
        <v>1</v>
      </c>
      <c r="D21" s="23" t="s">
        <v>84</v>
      </c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5"/>
      <c r="AL21" s="25"/>
      <c r="AM21" s="25"/>
    </row>
    <row r="22" spans="1:39" x14ac:dyDescent="0.2">
      <c r="A22" s="19" t="s">
        <v>56</v>
      </c>
      <c r="B22" s="21">
        <v>9</v>
      </c>
      <c r="C22" s="21">
        <v>2</v>
      </c>
      <c r="D22" s="23">
        <f t="shared" si="0"/>
        <v>0.22222222222222221</v>
      </c>
      <c r="E22" s="24">
        <v>4</v>
      </c>
      <c r="F22" s="24">
        <v>4</v>
      </c>
      <c r="G22" s="24">
        <v>3</v>
      </c>
      <c r="H22" s="24">
        <v>2</v>
      </c>
      <c r="I22" s="24">
        <v>2</v>
      </c>
      <c r="J22" s="24">
        <v>3</v>
      </c>
      <c r="K22" s="24">
        <v>4</v>
      </c>
      <c r="L22" s="24">
        <v>4.5</v>
      </c>
      <c r="M22" s="24">
        <v>2</v>
      </c>
      <c r="N22" s="24">
        <v>1</v>
      </c>
      <c r="O22" s="24">
        <v>3</v>
      </c>
      <c r="P22" s="24">
        <v>3.5</v>
      </c>
      <c r="Q22" s="24">
        <v>3</v>
      </c>
      <c r="R22" s="24">
        <v>3</v>
      </c>
      <c r="S22" s="24">
        <v>2</v>
      </c>
      <c r="T22" s="24">
        <v>3</v>
      </c>
      <c r="U22" s="24">
        <v>3</v>
      </c>
      <c r="V22" s="24">
        <v>3.5</v>
      </c>
      <c r="W22" s="24">
        <v>3.5</v>
      </c>
      <c r="X22" s="24">
        <v>4</v>
      </c>
      <c r="Y22" s="24">
        <v>4</v>
      </c>
      <c r="Z22" s="24">
        <v>4</v>
      </c>
      <c r="AA22" s="24">
        <v>4</v>
      </c>
      <c r="AB22" s="24">
        <v>3.5</v>
      </c>
      <c r="AC22" s="24">
        <v>4</v>
      </c>
      <c r="AD22" s="24">
        <v>3.5</v>
      </c>
      <c r="AE22" s="24">
        <v>4</v>
      </c>
      <c r="AF22" s="24">
        <v>3.5</v>
      </c>
      <c r="AG22" s="24">
        <v>4</v>
      </c>
      <c r="AH22" s="24">
        <v>3</v>
      </c>
      <c r="AI22" s="24">
        <v>4</v>
      </c>
      <c r="AJ22" s="24">
        <v>4</v>
      </c>
      <c r="AK22" s="24">
        <v>4.5</v>
      </c>
      <c r="AL22" s="24">
        <v>4.5</v>
      </c>
      <c r="AM22" s="24">
        <v>4.5</v>
      </c>
    </row>
    <row r="23" spans="1:39" ht="25.5" x14ac:dyDescent="0.2">
      <c r="A23" s="19" t="s">
        <v>57</v>
      </c>
      <c r="B23" s="21">
        <v>19</v>
      </c>
      <c r="C23" s="21">
        <v>3</v>
      </c>
      <c r="D23" s="23">
        <f t="shared" si="0"/>
        <v>0.15789473684210525</v>
      </c>
      <c r="E23" s="24">
        <v>3.3333333333333335</v>
      </c>
      <c r="F23" s="24">
        <v>4.333333333333333</v>
      </c>
      <c r="G23" s="24">
        <v>4.333333333333333</v>
      </c>
      <c r="H23" s="24">
        <v>4</v>
      </c>
      <c r="I23" s="24">
        <v>3</v>
      </c>
      <c r="J23" s="24">
        <v>4</v>
      </c>
      <c r="K23" s="24"/>
      <c r="L23" s="24"/>
      <c r="M23" s="24">
        <v>4.5</v>
      </c>
      <c r="N23" s="24">
        <v>4</v>
      </c>
      <c r="O23" s="24"/>
      <c r="P23" s="24">
        <v>3.6666666666666665</v>
      </c>
      <c r="Q23" s="24">
        <v>4</v>
      </c>
      <c r="R23" s="24">
        <v>4</v>
      </c>
      <c r="S23" s="24">
        <v>3.3333333333333335</v>
      </c>
      <c r="T23" s="24">
        <v>4.333333333333333</v>
      </c>
      <c r="U23" s="24">
        <v>4.333333333333333</v>
      </c>
      <c r="V23" s="24">
        <v>4.666666666666667</v>
      </c>
      <c r="W23" s="24">
        <v>4</v>
      </c>
      <c r="X23" s="24">
        <v>4.5</v>
      </c>
      <c r="Y23" s="24">
        <v>4.5</v>
      </c>
      <c r="Z23" s="24">
        <v>4</v>
      </c>
      <c r="AA23" s="24">
        <v>4.666666666666667</v>
      </c>
      <c r="AB23" s="24">
        <v>4.333333333333333</v>
      </c>
      <c r="AC23" s="24">
        <v>4.5</v>
      </c>
      <c r="AD23" s="24">
        <v>4.5</v>
      </c>
      <c r="AE23" s="24">
        <v>4</v>
      </c>
      <c r="AF23" s="25">
        <v>4.5</v>
      </c>
      <c r="AG23" s="25">
        <v>4.333333333333333</v>
      </c>
      <c r="AH23" s="25">
        <v>4.333333333333333</v>
      </c>
      <c r="AI23" s="25">
        <v>4.333333333333333</v>
      </c>
      <c r="AJ23" s="25">
        <v>4.333333333333333</v>
      </c>
      <c r="AK23" s="24">
        <v>4.666666666666667</v>
      </c>
      <c r="AL23" s="24">
        <v>4.666666666666667</v>
      </c>
      <c r="AM23" s="24">
        <v>4.666666666666667</v>
      </c>
    </row>
    <row r="24" spans="1:39" x14ac:dyDescent="0.2">
      <c r="A24" s="19" t="s">
        <v>58</v>
      </c>
      <c r="B24" s="21">
        <v>41</v>
      </c>
      <c r="C24" s="21">
        <v>24</v>
      </c>
      <c r="D24" s="23">
        <f t="shared" si="0"/>
        <v>0.58536585365853655</v>
      </c>
      <c r="E24" s="24">
        <v>3.875</v>
      </c>
      <c r="F24" s="24">
        <v>4.083333333333333</v>
      </c>
      <c r="G24" s="24">
        <v>4.416666666666667</v>
      </c>
      <c r="H24" s="24">
        <v>3.125</v>
      </c>
      <c r="I24" s="24">
        <v>2.625</v>
      </c>
      <c r="J24" s="24">
        <v>2.6875</v>
      </c>
      <c r="K24" s="24">
        <v>3.125</v>
      </c>
      <c r="L24" s="24">
        <v>3.8181818181818183</v>
      </c>
      <c r="M24" s="24">
        <v>3.5</v>
      </c>
      <c r="N24" s="24">
        <v>3.6363636363636362</v>
      </c>
      <c r="O24" s="24">
        <v>4.0769230769230766</v>
      </c>
      <c r="P24" s="24">
        <v>3.2173913043478262</v>
      </c>
      <c r="Q24" s="24">
        <v>3.0416666666666665</v>
      </c>
      <c r="R24" s="24">
        <v>3.3333333333333335</v>
      </c>
      <c r="S24" s="24">
        <v>3.7083333333333335</v>
      </c>
      <c r="T24" s="24">
        <v>3.4583333333333335</v>
      </c>
      <c r="U24" s="24">
        <v>3.6086956521739131</v>
      </c>
      <c r="V24" s="24">
        <v>3.4166666666666665</v>
      </c>
      <c r="W24" s="24">
        <v>3.375</v>
      </c>
      <c r="X24" s="24">
        <v>3.4583333333333335</v>
      </c>
      <c r="Y24" s="24">
        <v>3.4583333333333335</v>
      </c>
      <c r="Z24" s="24">
        <v>3.7916666666666665</v>
      </c>
      <c r="AA24" s="24">
        <v>3.7916666666666665</v>
      </c>
      <c r="AB24" s="24">
        <v>4.125</v>
      </c>
      <c r="AC24" s="24">
        <v>4.125</v>
      </c>
      <c r="AD24" s="24">
        <v>4.2608695652173916</v>
      </c>
      <c r="AE24" s="24">
        <v>3.875</v>
      </c>
      <c r="AF24" s="24">
        <v>2.5</v>
      </c>
      <c r="AG24" s="24">
        <v>2.3333333333333335</v>
      </c>
      <c r="AH24" s="24">
        <v>3.0909090909090908</v>
      </c>
      <c r="AI24" s="24">
        <v>3.5263157894736841</v>
      </c>
      <c r="AJ24" s="24">
        <v>3.6190476190476191</v>
      </c>
      <c r="AK24" s="24">
        <v>3.7083333333333335</v>
      </c>
      <c r="AL24" s="24">
        <v>3.5833333333333335</v>
      </c>
      <c r="AM24" s="24">
        <v>3.8333333333333335</v>
      </c>
    </row>
    <row r="25" spans="1:39" s="14" customFormat="1" x14ac:dyDescent="0.2">
      <c r="A25" s="19" t="s">
        <v>81</v>
      </c>
      <c r="B25" s="21">
        <v>26</v>
      </c>
      <c r="C25" s="21">
        <v>14</v>
      </c>
      <c r="D25" s="23">
        <f t="shared" si="0"/>
        <v>0.53846153846153844</v>
      </c>
      <c r="E25" s="24">
        <v>3.2142857142857144</v>
      </c>
      <c r="F25" s="24">
        <v>4.0714285714285712</v>
      </c>
      <c r="G25" s="24">
        <v>4.7857142857142856</v>
      </c>
      <c r="H25" s="24">
        <v>1.6666666666666667</v>
      </c>
      <c r="I25" s="24">
        <v>2.6428571428571428</v>
      </c>
      <c r="J25" s="24">
        <v>3.5384615384615383</v>
      </c>
      <c r="K25" s="24">
        <v>2</v>
      </c>
      <c r="L25" s="24">
        <v>2.2000000000000002</v>
      </c>
      <c r="M25" s="24">
        <v>2.7142857142857144</v>
      </c>
      <c r="N25" s="24">
        <v>2.3333333333333335</v>
      </c>
      <c r="O25" s="24">
        <v>3.25</v>
      </c>
      <c r="P25" s="24">
        <v>3.5714285714285716</v>
      </c>
      <c r="Q25" s="24">
        <v>3.1428571428571428</v>
      </c>
      <c r="R25" s="24">
        <v>2.7142857142857144</v>
      </c>
      <c r="S25" s="24">
        <v>3.7857142857142856</v>
      </c>
      <c r="T25" s="24">
        <v>4.3571428571428568</v>
      </c>
      <c r="U25" s="24">
        <v>4.5</v>
      </c>
      <c r="V25" s="24">
        <v>4.4285714285714288</v>
      </c>
      <c r="W25" s="24">
        <v>4.3571428571428568</v>
      </c>
      <c r="X25" s="24">
        <v>3.7142857142857144</v>
      </c>
      <c r="Y25" s="24">
        <v>3.7142857142857144</v>
      </c>
      <c r="Z25" s="24">
        <v>3.4285714285714284</v>
      </c>
      <c r="AA25" s="24">
        <v>3.9230769230769229</v>
      </c>
      <c r="AB25" s="24">
        <v>4.0714285714285712</v>
      </c>
      <c r="AC25" s="24">
        <v>3.6428571428571428</v>
      </c>
      <c r="AD25" s="24">
        <v>3.5</v>
      </c>
      <c r="AE25" s="24">
        <v>4.0714285714285712</v>
      </c>
      <c r="AF25" s="24">
        <v>3.4615384615384617</v>
      </c>
      <c r="AG25" s="24">
        <v>3.4166666666666665</v>
      </c>
      <c r="AH25" s="24">
        <v>2.2857142857142856</v>
      </c>
      <c r="AI25" s="24">
        <v>3.5</v>
      </c>
      <c r="AJ25" s="24">
        <v>3.2857142857142856</v>
      </c>
      <c r="AK25" s="24">
        <v>4.5714285714285712</v>
      </c>
      <c r="AL25" s="24">
        <v>4.2142857142857144</v>
      </c>
      <c r="AM25" s="24">
        <v>4.3571428571428568</v>
      </c>
    </row>
    <row r="26" spans="1:39" x14ac:dyDescent="0.2">
      <c r="A26" s="19" t="s">
        <v>59</v>
      </c>
      <c r="B26" s="21">
        <v>101</v>
      </c>
      <c r="C26" s="21">
        <v>32</v>
      </c>
      <c r="D26" s="23">
        <f t="shared" si="0"/>
        <v>0.31683168316831684</v>
      </c>
      <c r="E26" s="24">
        <v>3.625</v>
      </c>
      <c r="F26" s="24">
        <v>3.78125</v>
      </c>
      <c r="G26" s="24">
        <v>3.3125</v>
      </c>
      <c r="H26" s="24">
        <v>2.2592592592592591</v>
      </c>
      <c r="I26" s="24">
        <v>1.7857142857142858</v>
      </c>
      <c r="J26" s="24">
        <v>2.2692307692307692</v>
      </c>
      <c r="K26" s="24">
        <v>3.125</v>
      </c>
      <c r="L26" s="24">
        <v>3.4</v>
      </c>
      <c r="M26" s="24">
        <v>2.75</v>
      </c>
      <c r="N26" s="24">
        <v>3.0909090909090908</v>
      </c>
      <c r="O26" s="24">
        <v>3.8</v>
      </c>
      <c r="P26" s="24">
        <v>2.84375</v>
      </c>
      <c r="Q26" s="24">
        <v>2.40625</v>
      </c>
      <c r="R26" s="24">
        <v>2.3125</v>
      </c>
      <c r="S26" s="24">
        <v>3.3125</v>
      </c>
      <c r="T26" s="24">
        <v>2.78125</v>
      </c>
      <c r="U26" s="24">
        <v>2.7</v>
      </c>
      <c r="V26" s="24">
        <v>3.375</v>
      </c>
      <c r="W26" s="24">
        <v>3.03125</v>
      </c>
      <c r="X26" s="24">
        <v>3.03125</v>
      </c>
      <c r="Y26" s="24">
        <v>3.3666666666666667</v>
      </c>
      <c r="Z26" s="24">
        <v>3.3103448275862069</v>
      </c>
      <c r="AA26" s="24">
        <v>3.71875</v>
      </c>
      <c r="AB26" s="24">
        <v>3.78125</v>
      </c>
      <c r="AC26" s="24">
        <v>3.8125</v>
      </c>
      <c r="AD26" s="24">
        <v>3.903225806451613</v>
      </c>
      <c r="AE26" s="24">
        <v>3.375</v>
      </c>
      <c r="AF26" s="24">
        <v>3.34375</v>
      </c>
      <c r="AG26" s="24">
        <v>3.09375</v>
      </c>
      <c r="AH26" s="24">
        <v>3.34375</v>
      </c>
      <c r="AI26" s="24">
        <v>3.71875</v>
      </c>
      <c r="AJ26" s="24">
        <v>3.78125</v>
      </c>
      <c r="AK26" s="24">
        <v>3.53125</v>
      </c>
      <c r="AL26" s="24">
        <v>3.15625</v>
      </c>
      <c r="AM26" s="24">
        <v>3.53125</v>
      </c>
    </row>
    <row r="27" spans="1:39" ht="14.25" customHeight="1" x14ac:dyDescent="0.2">
      <c r="A27" s="19" t="s">
        <v>60</v>
      </c>
      <c r="B27" s="21">
        <v>165</v>
      </c>
      <c r="C27" s="21">
        <v>34</v>
      </c>
      <c r="D27" s="23">
        <f t="shared" si="0"/>
        <v>0.20606060606060606</v>
      </c>
      <c r="E27" s="24">
        <v>2.9117647058823528</v>
      </c>
      <c r="F27" s="24">
        <v>3.6969696969696968</v>
      </c>
      <c r="G27" s="24">
        <v>3.1176470588235294</v>
      </c>
      <c r="H27" s="24">
        <v>2.5483870967741935</v>
      </c>
      <c r="I27" s="24">
        <v>1.911764705882353</v>
      </c>
      <c r="J27" s="24">
        <v>1.8484848484848484</v>
      </c>
      <c r="K27" s="24">
        <v>2.95</v>
      </c>
      <c r="L27" s="24">
        <v>3</v>
      </c>
      <c r="M27" s="24">
        <v>2.875</v>
      </c>
      <c r="N27" s="24">
        <v>2.3125</v>
      </c>
      <c r="O27" s="24">
        <v>3.6818181818181817</v>
      </c>
      <c r="P27" s="24">
        <v>2.6470588235294117</v>
      </c>
      <c r="Q27" s="24">
        <v>1.9705882352941178</v>
      </c>
      <c r="R27" s="24">
        <v>2.4848484848484849</v>
      </c>
      <c r="S27" s="24">
        <v>2.9090909090909092</v>
      </c>
      <c r="T27" s="24">
        <v>2.8823529411764706</v>
      </c>
      <c r="U27" s="24">
        <v>3.393939393939394</v>
      </c>
      <c r="V27" s="24">
        <v>3.0882352941176472</v>
      </c>
      <c r="W27" s="24">
        <v>2.9117647058823528</v>
      </c>
      <c r="X27" s="24">
        <v>2.5588235294117645</v>
      </c>
      <c r="Y27" s="24">
        <v>2.8529411764705883</v>
      </c>
      <c r="Z27" s="24">
        <v>3.3636363636363638</v>
      </c>
      <c r="AA27" s="24">
        <v>3.71875</v>
      </c>
      <c r="AB27" s="24">
        <v>3.9117647058823528</v>
      </c>
      <c r="AC27" s="24">
        <v>3.8235294117647061</v>
      </c>
      <c r="AD27" s="24">
        <v>3.8787878787878789</v>
      </c>
      <c r="AE27" s="24">
        <v>3.4117647058823528</v>
      </c>
      <c r="AF27" s="24">
        <v>3.4705882352941178</v>
      </c>
      <c r="AG27" s="24">
        <v>2.9090909090909092</v>
      </c>
      <c r="AH27" s="24">
        <v>3.1764705882352939</v>
      </c>
      <c r="AI27" s="24">
        <v>3.3823529411764706</v>
      </c>
      <c r="AJ27" s="24">
        <v>3.2058823529411766</v>
      </c>
      <c r="AK27" s="24">
        <v>3.1176470588235294</v>
      </c>
      <c r="AL27" s="24">
        <v>2.7058823529411766</v>
      </c>
      <c r="AM27" s="24">
        <v>2.8823529411764706</v>
      </c>
    </row>
    <row r="28" spans="1:39" x14ac:dyDescent="0.2">
      <c r="A28" s="19" t="s">
        <v>61</v>
      </c>
      <c r="B28" s="21">
        <v>7</v>
      </c>
      <c r="C28" s="21">
        <v>1</v>
      </c>
      <c r="D28" s="23" t="s">
        <v>84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s="14" customFormat="1" x14ac:dyDescent="0.2">
      <c r="A29" s="19" t="s">
        <v>82</v>
      </c>
      <c r="B29" s="21">
        <v>89</v>
      </c>
      <c r="C29" s="21">
        <v>19</v>
      </c>
      <c r="D29" s="23">
        <f t="shared" si="0"/>
        <v>0.21348314606741572</v>
      </c>
      <c r="E29" s="24">
        <v>3.4736842105263159</v>
      </c>
      <c r="F29" s="24">
        <v>3.1578947368421053</v>
      </c>
      <c r="G29" s="24">
        <v>3</v>
      </c>
      <c r="H29" s="24">
        <v>2.3529411764705883</v>
      </c>
      <c r="I29" s="24">
        <v>1.6</v>
      </c>
      <c r="J29" s="24">
        <v>2</v>
      </c>
      <c r="K29" s="24">
        <v>4</v>
      </c>
      <c r="L29" s="24">
        <v>4</v>
      </c>
      <c r="M29" s="24">
        <v>3.5</v>
      </c>
      <c r="N29" s="24">
        <v>1.3333333333333333</v>
      </c>
      <c r="O29" s="24">
        <v>2.6666666666666665</v>
      </c>
      <c r="P29" s="24">
        <v>1.5263157894736843</v>
      </c>
      <c r="Q29" s="24">
        <v>1.5789473684210527</v>
      </c>
      <c r="R29" s="24">
        <v>1.5789473684210527</v>
      </c>
      <c r="S29" s="24">
        <v>2.5263157894736841</v>
      </c>
      <c r="T29" s="24">
        <v>2.2222222222222223</v>
      </c>
      <c r="U29" s="24">
        <v>3.75</v>
      </c>
      <c r="V29" s="24">
        <v>2.8421052631578947</v>
      </c>
      <c r="W29" s="24">
        <v>2.5263157894736841</v>
      </c>
      <c r="X29" s="24">
        <v>2.263157894736842</v>
      </c>
      <c r="Y29" s="24">
        <v>3.2105263157894739</v>
      </c>
      <c r="Z29" s="24">
        <v>3.3888888888888888</v>
      </c>
      <c r="AA29" s="24">
        <v>3.5789473684210527</v>
      </c>
      <c r="AB29" s="24">
        <v>3.7894736842105261</v>
      </c>
      <c r="AC29" s="24">
        <v>2.8333333333333335</v>
      </c>
      <c r="AD29" s="24">
        <v>3.7222222222222223</v>
      </c>
      <c r="AE29" s="24">
        <v>2.4210526315789473</v>
      </c>
      <c r="AF29" s="24">
        <v>3.3684210526315788</v>
      </c>
      <c r="AG29" s="24">
        <v>3.5</v>
      </c>
      <c r="AH29" s="24">
        <v>2.3157894736842106</v>
      </c>
      <c r="AI29" s="24">
        <v>4.1052631578947372</v>
      </c>
      <c r="AJ29" s="24">
        <v>2.7894736842105261</v>
      </c>
      <c r="AK29" s="24">
        <v>3.1578947368421053</v>
      </c>
      <c r="AL29" s="24">
        <v>2.8947368421052633</v>
      </c>
      <c r="AM29" s="24">
        <v>3.1052631578947367</v>
      </c>
    </row>
    <row r="30" spans="1:39" x14ac:dyDescent="0.2">
      <c r="A30" s="19" t="s">
        <v>62</v>
      </c>
      <c r="B30" s="21">
        <v>30</v>
      </c>
      <c r="C30" s="21">
        <v>4</v>
      </c>
      <c r="D30" s="23">
        <f t="shared" si="0"/>
        <v>0.13333333333333333</v>
      </c>
      <c r="E30" s="24">
        <v>3</v>
      </c>
      <c r="F30" s="24">
        <v>3.5</v>
      </c>
      <c r="G30" s="24">
        <v>3.25</v>
      </c>
      <c r="H30" s="24">
        <v>2.3333333333333335</v>
      </c>
      <c r="I30" s="24">
        <v>2.5</v>
      </c>
      <c r="J30" s="24">
        <v>1.6666666666666667</v>
      </c>
      <c r="K30" s="24">
        <v>4</v>
      </c>
      <c r="L30" s="24">
        <v>0</v>
      </c>
      <c r="M30" s="24">
        <v>2</v>
      </c>
      <c r="N30" s="24">
        <v>1</v>
      </c>
      <c r="O30" s="24">
        <v>1</v>
      </c>
      <c r="P30" s="24">
        <v>2.25</v>
      </c>
      <c r="Q30" s="24">
        <v>2.25</v>
      </c>
      <c r="R30" s="24">
        <v>2.6666666666666665</v>
      </c>
      <c r="S30" s="24">
        <v>3.75</v>
      </c>
      <c r="T30" s="24">
        <v>3.25</v>
      </c>
      <c r="U30" s="24">
        <v>2</v>
      </c>
      <c r="V30" s="24">
        <v>3</v>
      </c>
      <c r="W30" s="24">
        <v>2.75</v>
      </c>
      <c r="X30" s="24">
        <v>3.25</v>
      </c>
      <c r="Y30" s="24">
        <v>3</v>
      </c>
      <c r="Z30" s="24">
        <v>3.5</v>
      </c>
      <c r="AA30" s="24">
        <v>3.25</v>
      </c>
      <c r="AB30" s="24">
        <v>3.25</v>
      </c>
      <c r="AC30" s="24">
        <v>4</v>
      </c>
      <c r="AD30" s="24">
        <v>3.75</v>
      </c>
      <c r="AE30" s="24">
        <v>4</v>
      </c>
      <c r="AF30" s="24">
        <v>2.25</v>
      </c>
      <c r="AG30" s="24">
        <v>3.6666666666666665</v>
      </c>
      <c r="AH30" s="24">
        <v>3.25</v>
      </c>
      <c r="AI30" s="24">
        <v>3.75</v>
      </c>
      <c r="AJ30" s="24">
        <v>3.75</v>
      </c>
      <c r="AK30" s="24">
        <v>3.25</v>
      </c>
      <c r="AL30" s="24">
        <v>3.25</v>
      </c>
      <c r="AM30" s="24">
        <v>3.75</v>
      </c>
    </row>
    <row r="31" spans="1:39" x14ac:dyDescent="0.2">
      <c r="A31" s="19" t="s">
        <v>63</v>
      </c>
      <c r="B31" s="21">
        <v>21</v>
      </c>
      <c r="C31" s="21">
        <v>5</v>
      </c>
      <c r="D31" s="23">
        <f t="shared" si="0"/>
        <v>0.23809523809523808</v>
      </c>
      <c r="E31" s="24">
        <v>3.6</v>
      </c>
      <c r="F31" s="24">
        <v>3.8</v>
      </c>
      <c r="G31" s="24">
        <v>4.5999999999999996</v>
      </c>
      <c r="H31" s="24">
        <v>2.4</v>
      </c>
      <c r="I31" s="24">
        <v>2.8</v>
      </c>
      <c r="J31" s="24">
        <v>1.25</v>
      </c>
      <c r="K31" s="24">
        <v>3</v>
      </c>
      <c r="L31" s="24"/>
      <c r="M31" s="24">
        <v>2.3333333333333335</v>
      </c>
      <c r="N31" s="24"/>
      <c r="O31" s="24"/>
      <c r="P31" s="24">
        <v>2.8</v>
      </c>
      <c r="Q31" s="24">
        <v>2.4</v>
      </c>
      <c r="R31" s="24">
        <v>2</v>
      </c>
      <c r="S31" s="24">
        <v>2.2000000000000002</v>
      </c>
      <c r="T31" s="24">
        <v>3.25</v>
      </c>
      <c r="U31" s="24">
        <v>2.8</v>
      </c>
      <c r="V31" s="24">
        <v>3.8</v>
      </c>
      <c r="W31" s="24">
        <v>2.8</v>
      </c>
      <c r="X31" s="24">
        <v>3.4</v>
      </c>
      <c r="Y31" s="24">
        <v>2.8</v>
      </c>
      <c r="Z31" s="24">
        <v>1.8</v>
      </c>
      <c r="AA31" s="24">
        <v>3.2</v>
      </c>
      <c r="AB31" s="24">
        <v>3.8</v>
      </c>
      <c r="AC31" s="24">
        <v>2.8</v>
      </c>
      <c r="AD31" s="24">
        <v>1.4</v>
      </c>
      <c r="AE31" s="24">
        <v>3.8</v>
      </c>
      <c r="AF31" s="24">
        <v>3.4</v>
      </c>
      <c r="AG31" s="24">
        <v>3.8</v>
      </c>
      <c r="AH31" s="24">
        <v>4</v>
      </c>
      <c r="AI31" s="24">
        <v>4.2</v>
      </c>
      <c r="AJ31" s="24">
        <v>3.8</v>
      </c>
      <c r="AK31" s="24">
        <v>3.4</v>
      </c>
      <c r="AL31" s="24">
        <v>2.4</v>
      </c>
      <c r="AM31" s="24">
        <v>3.8</v>
      </c>
    </row>
    <row r="32" spans="1:39" ht="25.5" customHeight="1" x14ac:dyDescent="0.2">
      <c r="A32" s="32" t="s">
        <v>121</v>
      </c>
      <c r="D32" s="23"/>
    </row>
    <row r="33" spans="1:39" x14ac:dyDescent="0.2">
      <c r="A33" s="31" t="s">
        <v>122</v>
      </c>
      <c r="B33" s="2">
        <v>23</v>
      </c>
      <c r="C33" s="2">
        <v>7</v>
      </c>
      <c r="D33" s="23">
        <v>0.30434782608695654</v>
      </c>
      <c r="E33" s="24">
        <v>3.7142857142857144</v>
      </c>
      <c r="F33" s="24">
        <v>4.1428571428571432</v>
      </c>
      <c r="G33" s="24">
        <v>3.7142857142857144</v>
      </c>
      <c r="H33" s="24">
        <v>2.2000000000000002</v>
      </c>
      <c r="I33" s="24">
        <v>1.4</v>
      </c>
      <c r="J33" s="24">
        <v>1.1666666666666667</v>
      </c>
      <c r="K33" s="24">
        <v>2</v>
      </c>
      <c r="L33" s="24">
        <v>3.4</v>
      </c>
      <c r="M33" s="24">
        <v>2.7142857142857144</v>
      </c>
      <c r="N33" s="24">
        <v>2.5</v>
      </c>
      <c r="O33" s="24">
        <v>3</v>
      </c>
      <c r="P33" s="24">
        <v>3.1428571428571428</v>
      </c>
      <c r="Q33" s="24">
        <v>3.1428571428571428</v>
      </c>
      <c r="R33" s="24">
        <v>3</v>
      </c>
      <c r="S33" s="24">
        <v>3.5</v>
      </c>
      <c r="T33" s="24">
        <v>3.1428571428571428</v>
      </c>
      <c r="U33" s="24">
        <v>2.7142857142857144</v>
      </c>
      <c r="V33" s="24">
        <v>3.8333333333333335</v>
      </c>
      <c r="W33" s="24">
        <v>3.6666666666666665</v>
      </c>
      <c r="X33" s="24">
        <v>2.7142857142857144</v>
      </c>
      <c r="Y33" s="24">
        <v>2.8571428571428572</v>
      </c>
      <c r="Z33" s="24">
        <v>3.4285714285714284</v>
      </c>
      <c r="AA33" s="24">
        <v>4.1428571428571432</v>
      </c>
      <c r="AB33" s="24">
        <v>4.2857142857142856</v>
      </c>
      <c r="AC33" s="24">
        <v>3.8571428571428572</v>
      </c>
      <c r="AD33" s="24">
        <v>4.2857142857142856</v>
      </c>
      <c r="AE33" s="24">
        <v>3.4285714285714284</v>
      </c>
      <c r="AF33" s="24">
        <v>4.1428571428571432</v>
      </c>
      <c r="AG33" s="24">
        <v>3.7142857142857144</v>
      </c>
      <c r="AH33" s="24">
        <v>4</v>
      </c>
      <c r="AI33" s="24">
        <v>3.5714285714285716</v>
      </c>
      <c r="AJ33" s="24">
        <v>4.1428571428571432</v>
      </c>
      <c r="AK33" s="24">
        <v>3.7142857142857144</v>
      </c>
      <c r="AL33" s="24">
        <v>2.8571428571428572</v>
      </c>
      <c r="AM33" s="24">
        <v>3.4285714285714284</v>
      </c>
    </row>
    <row r="34" spans="1:39" x14ac:dyDescent="0.2">
      <c r="A34" s="31" t="s">
        <v>123</v>
      </c>
      <c r="B34" s="2">
        <v>24</v>
      </c>
      <c r="C34" s="2">
        <v>9</v>
      </c>
      <c r="D34" s="23">
        <v>0.375</v>
      </c>
      <c r="E34" s="24">
        <v>3.875</v>
      </c>
      <c r="F34" s="24">
        <v>3</v>
      </c>
      <c r="G34" s="24">
        <v>2.375</v>
      </c>
      <c r="H34" s="24">
        <v>2</v>
      </c>
      <c r="I34" s="24">
        <v>2.5</v>
      </c>
      <c r="J34" s="24">
        <v>1.2</v>
      </c>
      <c r="K34" s="24">
        <v>2.7142857142857144</v>
      </c>
      <c r="L34" s="24">
        <v>3.2</v>
      </c>
      <c r="M34" s="24">
        <v>3</v>
      </c>
      <c r="N34" s="24">
        <v>2.25</v>
      </c>
      <c r="O34" s="24">
        <v>2.4</v>
      </c>
      <c r="P34" s="24">
        <v>3.25</v>
      </c>
      <c r="Q34" s="24">
        <v>2.875</v>
      </c>
      <c r="R34" s="24">
        <v>2.25</v>
      </c>
      <c r="S34" s="24">
        <v>3.375</v>
      </c>
      <c r="T34" s="24">
        <v>2.875</v>
      </c>
      <c r="U34" s="24">
        <v>3.625</v>
      </c>
      <c r="V34" s="24">
        <v>3.375</v>
      </c>
      <c r="W34" s="24">
        <v>3.125</v>
      </c>
      <c r="X34" s="24">
        <v>3.75</v>
      </c>
      <c r="Y34" s="24">
        <v>4</v>
      </c>
      <c r="Z34" s="24">
        <v>3.75</v>
      </c>
      <c r="AA34" s="24">
        <v>3.2857142857142856</v>
      </c>
      <c r="AB34" s="24">
        <v>3.75</v>
      </c>
      <c r="AC34" s="24">
        <v>4.125</v>
      </c>
      <c r="AD34" s="24">
        <v>4.125</v>
      </c>
      <c r="AE34" s="24">
        <v>3.75</v>
      </c>
      <c r="AF34" s="24">
        <v>3.2857142857142856</v>
      </c>
      <c r="AG34" s="24">
        <v>3.8571428571428572</v>
      </c>
      <c r="AH34" s="24">
        <v>3.5</v>
      </c>
      <c r="AI34" s="24">
        <v>4.375</v>
      </c>
      <c r="AJ34" s="24">
        <v>4</v>
      </c>
      <c r="AK34" s="24">
        <v>3.75</v>
      </c>
      <c r="AL34" s="24">
        <v>3.5</v>
      </c>
      <c r="AM34" s="24">
        <v>3.625</v>
      </c>
    </row>
    <row r="35" spans="1:39" x14ac:dyDescent="0.2">
      <c r="A35" s="31" t="s">
        <v>124</v>
      </c>
      <c r="B35" s="2">
        <v>271</v>
      </c>
      <c r="C35" s="2">
        <v>72</v>
      </c>
      <c r="D35" s="23">
        <v>0.26568265682656828</v>
      </c>
      <c r="E35" s="24">
        <v>3.2275480367585629</v>
      </c>
      <c r="F35" s="24">
        <v>3.3847117794486214</v>
      </c>
      <c r="G35" s="24">
        <v>3.5694444444444446</v>
      </c>
      <c r="H35" s="24">
        <v>2.1268317853457175</v>
      </c>
      <c r="I35" s="24">
        <v>2.1698412698412697</v>
      </c>
      <c r="J35" s="24">
        <v>2.3229377530364372</v>
      </c>
      <c r="K35" s="24">
        <v>2.4469696969696972</v>
      </c>
      <c r="L35" s="24">
        <v>2.8880681818181815</v>
      </c>
      <c r="M35" s="24">
        <v>2.8244047619047619</v>
      </c>
      <c r="N35" s="24">
        <v>1.8625</v>
      </c>
      <c r="O35" s="24">
        <v>2.5337121212121212</v>
      </c>
      <c r="P35" s="24">
        <v>2.6427834291611383</v>
      </c>
      <c r="Q35" s="24">
        <v>2.5526733500417711</v>
      </c>
      <c r="R35" s="24">
        <v>2.035808270676692</v>
      </c>
      <c r="S35" s="24">
        <v>3.0363408521303263</v>
      </c>
      <c r="T35" s="24">
        <v>2.7735177404295053</v>
      </c>
      <c r="U35" s="24">
        <v>3.6902089783281733</v>
      </c>
      <c r="V35" s="24">
        <v>3.30655806182122</v>
      </c>
      <c r="W35" s="24">
        <v>3.1831662489557226</v>
      </c>
      <c r="X35" s="24">
        <v>2.5638053467000836</v>
      </c>
      <c r="Y35" s="24">
        <v>2.9077903091060988</v>
      </c>
      <c r="Z35" s="24">
        <v>2.9432539682539685</v>
      </c>
      <c r="AA35" s="24">
        <v>3.2782838506522718</v>
      </c>
      <c r="AB35" s="24">
        <v>3.4939020344980096</v>
      </c>
      <c r="AC35" s="24">
        <v>2.8572829131652662</v>
      </c>
      <c r="AD35" s="24">
        <v>3.2711805555555555</v>
      </c>
      <c r="AE35" s="24">
        <v>2.956453634085213</v>
      </c>
      <c r="AF35" s="24">
        <v>3.1871817552932105</v>
      </c>
      <c r="AG35" s="24">
        <v>2.8898809523809521</v>
      </c>
      <c r="AH35" s="24">
        <v>2.2421126345274951</v>
      </c>
      <c r="AI35" s="24">
        <v>3.3854427736006683</v>
      </c>
      <c r="AJ35" s="24">
        <v>2.9270602978033318</v>
      </c>
      <c r="AK35" s="24">
        <v>3.6208228905597331</v>
      </c>
      <c r="AL35" s="24">
        <v>3.397703818369453</v>
      </c>
      <c r="AM35" s="24">
        <v>3.5977443609022552</v>
      </c>
    </row>
    <row r="36" spans="1:39" x14ac:dyDescent="0.2">
      <c r="A36" s="31" t="s">
        <v>125</v>
      </c>
      <c r="B36" s="2">
        <v>533</v>
      </c>
      <c r="C36" s="2">
        <v>143</v>
      </c>
      <c r="D36" s="23">
        <v>0.26829268292682928</v>
      </c>
      <c r="E36" s="24">
        <v>3.4080678104575166</v>
      </c>
      <c r="F36" s="24">
        <v>3.7385225018037516</v>
      </c>
      <c r="G36" s="24">
        <v>3.4258913982259571</v>
      </c>
      <c r="H36" s="24">
        <v>2.4144808829215112</v>
      </c>
      <c r="I36" s="24">
        <v>2.1705347042663221</v>
      </c>
      <c r="J36" s="24">
        <v>2.2587620712620713</v>
      </c>
      <c r="K36" s="24">
        <v>3.0979525862068966</v>
      </c>
      <c r="L36" s="24">
        <v>3.1126984126984127</v>
      </c>
      <c r="M36" s="24">
        <v>2.3802083333333335</v>
      </c>
      <c r="N36" s="24">
        <v>2.1783459595959598</v>
      </c>
      <c r="O36" s="24">
        <v>2.6052090453406245</v>
      </c>
      <c r="P36" s="24">
        <v>2.6788362219887958</v>
      </c>
      <c r="Q36" s="24">
        <v>2.456851803221288</v>
      </c>
      <c r="R36" s="24">
        <v>2.8239509146767214</v>
      </c>
      <c r="S36" s="24">
        <v>3.2679766414141413</v>
      </c>
      <c r="T36" s="24">
        <v>3.0876626692343603</v>
      </c>
      <c r="U36" s="24">
        <v>2.436334498834499</v>
      </c>
      <c r="V36" s="24">
        <v>3.367725840336135</v>
      </c>
      <c r="W36" s="24">
        <v>3.0208282271241829</v>
      </c>
      <c r="X36" s="24">
        <v>3.1639377626050416</v>
      </c>
      <c r="Y36" s="24">
        <v>3.1347004710975304</v>
      </c>
      <c r="Z36" s="24">
        <v>3.3645551885853608</v>
      </c>
      <c r="AA36" s="24">
        <v>3.6972470238095236</v>
      </c>
      <c r="AB36" s="24">
        <v>3.8257637429971987</v>
      </c>
      <c r="AC36" s="24">
        <v>3.7761306605975724</v>
      </c>
      <c r="AD36" s="24">
        <v>3.5123550760395519</v>
      </c>
      <c r="AE36" s="24">
        <v>3.7633257469654526</v>
      </c>
      <c r="AF36" s="24">
        <v>3.2594311683006536</v>
      </c>
      <c r="AG36" s="24">
        <v>3.4647400342712844</v>
      </c>
      <c r="AH36" s="24">
        <v>3.4355537487430872</v>
      </c>
      <c r="AI36" s="24">
        <v>3.748327351774043</v>
      </c>
      <c r="AJ36" s="24">
        <v>3.425524480625584</v>
      </c>
      <c r="AK36" s="24">
        <v>3.3548224498132582</v>
      </c>
      <c r="AL36" s="24">
        <v>3.2041455123716154</v>
      </c>
      <c r="AM36" s="24">
        <v>3.559314454948646</v>
      </c>
    </row>
    <row r="37" spans="1:39" x14ac:dyDescent="0.2">
      <c r="A37" s="31" t="s">
        <v>126</v>
      </c>
      <c r="B37" s="2">
        <v>368</v>
      </c>
      <c r="C37" s="2">
        <v>117</v>
      </c>
      <c r="D37" s="23">
        <v>0.31793478260869568</v>
      </c>
      <c r="E37" s="24">
        <v>3.4573676323676326</v>
      </c>
      <c r="F37" s="24">
        <v>3.6537878787878793</v>
      </c>
      <c r="G37" s="24">
        <v>3.3810114128295941</v>
      </c>
      <c r="H37" s="24">
        <v>2.2626373626373626</v>
      </c>
      <c r="I37" s="24">
        <v>1.5717532467532467</v>
      </c>
      <c r="J37" s="24">
        <v>2.7412242169595111</v>
      </c>
      <c r="K37" s="24">
        <v>3.3226190476190482</v>
      </c>
      <c r="L37" s="24">
        <v>3.4906974506974513</v>
      </c>
      <c r="M37" s="24">
        <v>3.316934046345811</v>
      </c>
      <c r="N37" s="24">
        <v>2.6417673235855053</v>
      </c>
      <c r="O37" s="24">
        <v>3.0706552706552706</v>
      </c>
      <c r="P37" s="24">
        <v>2.9109966120835691</v>
      </c>
      <c r="Q37" s="24">
        <v>2.6428155178155177</v>
      </c>
      <c r="R37" s="24">
        <v>2.6817174054016157</v>
      </c>
      <c r="S37" s="24">
        <v>3.2659667568204158</v>
      </c>
      <c r="T37" s="24">
        <v>3.2591991341991342</v>
      </c>
      <c r="U37" s="24">
        <v>3.0454317312024823</v>
      </c>
      <c r="V37" s="24">
        <v>3.4004911754911755</v>
      </c>
      <c r="W37" s="24">
        <v>2.9635697635697635</v>
      </c>
      <c r="X37" s="24">
        <v>3.7194066096505125</v>
      </c>
      <c r="Y37" s="24">
        <v>3.2508658008658013</v>
      </c>
      <c r="Z37" s="24">
        <v>3.5500398724082931</v>
      </c>
      <c r="AA37" s="24">
        <v>3.76612506119158</v>
      </c>
      <c r="AB37" s="24">
        <v>3.719545550532247</v>
      </c>
      <c r="AC37" s="24">
        <v>3.784922394678492</v>
      </c>
      <c r="AD37" s="24">
        <v>3.9025032938076412</v>
      </c>
      <c r="AE37" s="24">
        <v>3.744997888290571</v>
      </c>
      <c r="AF37" s="24">
        <v>2.8304430863254395</v>
      </c>
      <c r="AG37" s="24">
        <v>2.9644332939787486</v>
      </c>
      <c r="AH37" s="24">
        <v>2.7234520529975073</v>
      </c>
      <c r="AI37" s="24">
        <v>3.437245073467984</v>
      </c>
      <c r="AJ37" s="24">
        <v>3.4707070707070709</v>
      </c>
      <c r="AK37" s="24">
        <v>3.5849851368144057</v>
      </c>
      <c r="AL37" s="24">
        <v>3.41744129853886</v>
      </c>
      <c r="AM37" s="24">
        <v>3.6156461424754109</v>
      </c>
    </row>
    <row r="38" spans="1:39" ht="25.5" customHeight="1" x14ac:dyDescent="0.2">
      <c r="A38" s="27" t="s">
        <v>67</v>
      </c>
      <c r="B38" s="28">
        <f>SUM(B3:B31)</f>
        <v>1219</v>
      </c>
      <c r="C38" s="28">
        <f>SUM(C3:C31)</f>
        <v>348</v>
      </c>
      <c r="D38" s="29">
        <f>C38/B38</f>
        <v>0.28547990155865466</v>
      </c>
      <c r="E38" s="30">
        <f t="shared" ref="E38:AM38" si="1">AVERAGE(E3:E31)</f>
        <v>3.4318025720409615</v>
      </c>
      <c r="F38" s="30">
        <f t="shared" si="1"/>
        <v>3.6312620376699325</v>
      </c>
      <c r="G38" s="30">
        <f t="shared" si="1"/>
        <v>3.3986128087598679</v>
      </c>
      <c r="H38" s="30">
        <f t="shared" si="1"/>
        <v>2.2764874077506381</v>
      </c>
      <c r="I38" s="30">
        <f t="shared" si="1"/>
        <v>1.8893171371112549</v>
      </c>
      <c r="J38" s="30">
        <f t="shared" si="1"/>
        <v>2.3952792254185442</v>
      </c>
      <c r="K38" s="30">
        <f t="shared" si="1"/>
        <v>3.0213323195004236</v>
      </c>
      <c r="L38" s="30">
        <f t="shared" si="1"/>
        <v>3.2435199396563035</v>
      </c>
      <c r="M38" s="30">
        <f t="shared" si="1"/>
        <v>2.9015938375350139</v>
      </c>
      <c r="N38" s="30">
        <f t="shared" si="1"/>
        <v>2.3621528833485361</v>
      </c>
      <c r="O38" s="30">
        <f t="shared" si="1"/>
        <v>2.8123934301565878</v>
      </c>
      <c r="P38" s="30">
        <f t="shared" si="1"/>
        <v>2.8166257347332522</v>
      </c>
      <c r="Q38" s="30">
        <f t="shared" si="1"/>
        <v>2.5981734265906096</v>
      </c>
      <c r="R38" s="30">
        <f t="shared" si="1"/>
        <v>2.6193492743815323</v>
      </c>
      <c r="S38" s="30">
        <f t="shared" si="1"/>
        <v>3.2435924345943601</v>
      </c>
      <c r="T38" s="30">
        <f t="shared" si="1"/>
        <v>3.1065767973856215</v>
      </c>
      <c r="U38" s="30">
        <f t="shared" si="1"/>
        <v>2.963621866460068</v>
      </c>
      <c r="V38" s="30">
        <f t="shared" si="1"/>
        <v>3.3912710093484089</v>
      </c>
      <c r="W38" s="30">
        <f t="shared" si="1"/>
        <v>3.0516089951500165</v>
      </c>
      <c r="X38" s="30">
        <f t="shared" si="1"/>
        <v>3.3177792763232805</v>
      </c>
      <c r="Y38" s="30">
        <f t="shared" si="1"/>
        <v>3.1746138000322408</v>
      </c>
      <c r="Z38" s="30">
        <f t="shared" si="1"/>
        <v>3.3967386962704564</v>
      </c>
      <c r="AA38" s="30">
        <f t="shared" si="1"/>
        <v>3.6618823477905638</v>
      </c>
      <c r="AB38" s="30">
        <f t="shared" si="1"/>
        <v>3.7412973369415448</v>
      </c>
      <c r="AC38" s="30">
        <f t="shared" si="1"/>
        <v>3.6501786454419163</v>
      </c>
      <c r="AD38" s="30">
        <f t="shared" si="1"/>
        <v>3.7008725339254802</v>
      </c>
      <c r="AE38" s="30">
        <f t="shared" si="1"/>
        <v>3.6122387484732865</v>
      </c>
      <c r="AF38" s="30">
        <f t="shared" si="1"/>
        <v>3.0955048698291732</v>
      </c>
      <c r="AG38" s="30">
        <f t="shared" si="1"/>
        <v>3.1783055555555557</v>
      </c>
      <c r="AH38" s="30">
        <f t="shared" si="1"/>
        <v>2.9564341244410905</v>
      </c>
      <c r="AI38" s="30">
        <f t="shared" si="1"/>
        <v>3.5713805715268565</v>
      </c>
      <c r="AJ38" s="30">
        <f t="shared" si="1"/>
        <v>3.4173228782741165</v>
      </c>
      <c r="AK38" s="30">
        <f t="shared" si="1"/>
        <v>3.528839735199568</v>
      </c>
      <c r="AL38" s="30">
        <f t="shared" si="1"/>
        <v>3.3269190605408414</v>
      </c>
      <c r="AM38" s="30">
        <f t="shared" si="1"/>
        <v>3.587646883159965</v>
      </c>
    </row>
  </sheetData>
  <mergeCells count="7">
    <mergeCell ref="AK1:AM1"/>
    <mergeCell ref="AF1:AJ1"/>
    <mergeCell ref="E1:J1"/>
    <mergeCell ref="K1:O1"/>
    <mergeCell ref="P1:U1"/>
    <mergeCell ref="V1:W1"/>
    <mergeCell ref="X1:A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B7" sqref="B7"/>
    </sheetView>
  </sheetViews>
  <sheetFormatPr baseColWidth="10" defaultRowHeight="12.75" x14ac:dyDescent="0.2"/>
  <cols>
    <col min="1" max="1" width="11.42578125" style="4"/>
    <col min="2" max="2" width="68.42578125" style="4" customWidth="1"/>
    <col min="3" max="16384" width="11.42578125" style="14"/>
  </cols>
  <sheetData>
    <row r="1" spans="1:8" ht="38.25" customHeight="1" x14ac:dyDescent="0.2">
      <c r="A1" s="41" t="s">
        <v>133</v>
      </c>
      <c r="B1" s="41"/>
    </row>
    <row r="2" spans="1:8" ht="39.75" customHeight="1" x14ac:dyDescent="0.2"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</row>
    <row r="3" spans="1:8" x14ac:dyDescent="0.2">
      <c r="A3" s="46" t="s">
        <v>7</v>
      </c>
      <c r="B3" s="46"/>
      <c r="C3" s="7"/>
      <c r="D3" s="7"/>
      <c r="E3" s="7"/>
      <c r="F3" s="7"/>
      <c r="G3" s="7"/>
      <c r="H3" s="7"/>
    </row>
    <row r="4" spans="1:8" ht="24" x14ac:dyDescent="0.2">
      <c r="A4" s="8">
        <v>1</v>
      </c>
      <c r="B4" s="9" t="s">
        <v>134</v>
      </c>
      <c r="C4" s="10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</row>
    <row r="5" spans="1:8" ht="14.25" x14ac:dyDescent="0.2">
      <c r="A5" s="8">
        <v>2</v>
      </c>
      <c r="B5" s="9" t="s">
        <v>9</v>
      </c>
      <c r="C5" s="10" t="s">
        <v>8</v>
      </c>
      <c r="D5" s="10" t="s">
        <v>8</v>
      </c>
      <c r="E5" s="10" t="s">
        <v>8</v>
      </c>
      <c r="F5" s="10" t="s">
        <v>8</v>
      </c>
      <c r="G5" s="10" t="s">
        <v>8</v>
      </c>
      <c r="H5" s="10" t="s">
        <v>8</v>
      </c>
    </row>
    <row r="6" spans="1:8" ht="14.25" x14ac:dyDescent="0.2">
      <c r="A6" s="8">
        <v>3</v>
      </c>
      <c r="B6" s="9" t="s">
        <v>135</v>
      </c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8</v>
      </c>
    </row>
    <row r="7" spans="1:8" ht="14.25" x14ac:dyDescent="0.2">
      <c r="A7" s="8">
        <v>4</v>
      </c>
      <c r="B7" s="9" t="s">
        <v>136</v>
      </c>
      <c r="C7" s="10" t="s">
        <v>8</v>
      </c>
      <c r="D7" s="10" t="s">
        <v>8</v>
      </c>
      <c r="E7" s="10" t="s">
        <v>8</v>
      </c>
      <c r="F7" s="10" t="s">
        <v>8</v>
      </c>
      <c r="G7" s="10" t="s">
        <v>8</v>
      </c>
      <c r="H7" s="10" t="s">
        <v>8</v>
      </c>
    </row>
    <row r="8" spans="1:8" ht="14.25" x14ac:dyDescent="0.2">
      <c r="A8" s="8">
        <v>5</v>
      </c>
      <c r="B8" s="9" t="s">
        <v>137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</row>
    <row r="9" spans="1:8" ht="24" x14ac:dyDescent="0.2">
      <c r="A9" s="8">
        <v>6</v>
      </c>
      <c r="B9" s="9" t="s">
        <v>138</v>
      </c>
      <c r="C9" s="10" t="s">
        <v>8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8</v>
      </c>
    </row>
    <row r="10" spans="1:8" ht="14.25" x14ac:dyDescent="0.2">
      <c r="A10" s="8">
        <v>7</v>
      </c>
      <c r="B10" s="9" t="s">
        <v>10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</row>
    <row r="11" spans="1:8" ht="24" x14ac:dyDescent="0.2">
      <c r="A11" s="8">
        <v>8</v>
      </c>
      <c r="B11" s="9" t="s">
        <v>139</v>
      </c>
      <c r="C11" s="10" t="s">
        <v>8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8</v>
      </c>
    </row>
    <row r="12" spans="1:8" x14ac:dyDescent="0.2">
      <c r="A12" s="11" t="s">
        <v>11</v>
      </c>
      <c r="B12" s="12"/>
      <c r="C12" s="7"/>
      <c r="D12" s="7"/>
      <c r="E12" s="7"/>
      <c r="F12" s="7"/>
      <c r="G12" s="7"/>
      <c r="H12" s="7"/>
    </row>
    <row r="13" spans="1:8" x14ac:dyDescent="0.2">
      <c r="A13" s="12"/>
      <c r="B13" s="12"/>
      <c r="C13" s="7"/>
      <c r="D13" s="7"/>
      <c r="E13" s="7"/>
      <c r="F13" s="7"/>
      <c r="G13" s="7"/>
      <c r="H13" s="7"/>
    </row>
    <row r="14" spans="1:8" x14ac:dyDescent="0.2">
      <c r="A14" s="45" t="s">
        <v>12</v>
      </c>
      <c r="B14" s="45"/>
      <c r="C14" s="7"/>
      <c r="D14" s="7"/>
      <c r="E14" s="7"/>
      <c r="F14" s="7"/>
      <c r="G14" s="7"/>
      <c r="H14" s="7"/>
    </row>
    <row r="15" spans="1:8" ht="14.25" x14ac:dyDescent="0.2">
      <c r="A15" s="8">
        <v>9</v>
      </c>
      <c r="B15" s="9" t="s">
        <v>13</v>
      </c>
      <c r="C15" s="10" t="s">
        <v>8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</row>
    <row r="16" spans="1:8" ht="14.25" x14ac:dyDescent="0.2">
      <c r="A16" s="8">
        <v>10</v>
      </c>
      <c r="B16" s="9" t="s">
        <v>14</v>
      </c>
      <c r="C16" s="10" t="s">
        <v>8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8</v>
      </c>
    </row>
    <row r="17" spans="1:8" ht="14.25" x14ac:dyDescent="0.2">
      <c r="A17" s="8">
        <v>11</v>
      </c>
      <c r="B17" s="9" t="s">
        <v>15</v>
      </c>
      <c r="C17" s="10" t="s">
        <v>8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8</v>
      </c>
    </row>
    <row r="18" spans="1:8" ht="14.25" x14ac:dyDescent="0.2">
      <c r="A18" s="8">
        <v>12</v>
      </c>
      <c r="B18" s="9" t="s">
        <v>33</v>
      </c>
      <c r="C18" s="10" t="s">
        <v>8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</row>
    <row r="19" spans="1:8" ht="24" x14ac:dyDescent="0.2">
      <c r="A19" s="8">
        <v>13</v>
      </c>
      <c r="B19" s="9" t="s">
        <v>140</v>
      </c>
      <c r="C19" s="10" t="s">
        <v>8</v>
      </c>
      <c r="D19" s="10" t="s">
        <v>8</v>
      </c>
      <c r="E19" s="10" t="s">
        <v>8</v>
      </c>
      <c r="F19" s="10" t="s">
        <v>8</v>
      </c>
      <c r="G19" s="10" t="s">
        <v>8</v>
      </c>
      <c r="H19" s="10" t="s">
        <v>8</v>
      </c>
    </row>
    <row r="20" spans="1:8" x14ac:dyDescent="0.2">
      <c r="A20" s="13" t="s">
        <v>16</v>
      </c>
      <c r="B20" s="12"/>
      <c r="C20" s="7"/>
      <c r="D20" s="7"/>
      <c r="E20" s="7"/>
      <c r="F20" s="7"/>
      <c r="G20" s="7"/>
      <c r="H20" s="7"/>
    </row>
    <row r="21" spans="1:8" x14ac:dyDescent="0.2">
      <c r="A21" s="12"/>
      <c r="B21" s="12"/>
      <c r="C21" s="7"/>
      <c r="D21" s="7"/>
      <c r="E21" s="7"/>
      <c r="F21" s="7"/>
      <c r="G21" s="7"/>
      <c r="H21" s="7"/>
    </row>
    <row r="22" spans="1:8" x14ac:dyDescent="0.2">
      <c r="A22" s="43" t="s">
        <v>17</v>
      </c>
      <c r="B22" s="43"/>
      <c r="C22" s="7"/>
      <c r="D22" s="7"/>
      <c r="E22" s="7"/>
      <c r="F22" s="7"/>
      <c r="G22" s="7"/>
      <c r="H22" s="7"/>
    </row>
    <row r="23" spans="1:8" ht="14.25" x14ac:dyDescent="0.2">
      <c r="A23" s="8">
        <v>14</v>
      </c>
      <c r="B23" s="9" t="s">
        <v>18</v>
      </c>
      <c r="C23" s="10" t="s">
        <v>8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8</v>
      </c>
    </row>
    <row r="24" spans="1:8" ht="14.25" x14ac:dyDescent="0.2">
      <c r="A24" s="8">
        <v>15</v>
      </c>
      <c r="B24" s="9" t="s">
        <v>141</v>
      </c>
      <c r="C24" s="10" t="s">
        <v>8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8</v>
      </c>
    </row>
    <row r="25" spans="1:8" x14ac:dyDescent="0.2">
      <c r="A25" s="13" t="s">
        <v>19</v>
      </c>
      <c r="B25" s="12"/>
      <c r="C25" s="7"/>
      <c r="D25" s="7"/>
      <c r="E25" s="7"/>
      <c r="F25" s="7"/>
      <c r="G25" s="7"/>
      <c r="H25" s="7"/>
    </row>
    <row r="26" spans="1:8" x14ac:dyDescent="0.2">
      <c r="A26" s="12"/>
      <c r="B26" s="12"/>
      <c r="C26" s="7"/>
      <c r="D26" s="7"/>
      <c r="E26" s="7"/>
      <c r="F26" s="7"/>
      <c r="G26" s="7"/>
      <c r="H26" s="7"/>
    </row>
    <row r="27" spans="1:8" x14ac:dyDescent="0.2">
      <c r="A27" s="44" t="s">
        <v>20</v>
      </c>
      <c r="B27" s="44"/>
      <c r="C27" s="7"/>
      <c r="D27" s="7"/>
      <c r="E27" s="7"/>
      <c r="F27" s="7"/>
      <c r="G27" s="7"/>
      <c r="H27" s="7"/>
    </row>
    <row r="28" spans="1:8" ht="24" x14ac:dyDescent="0.2">
      <c r="A28" s="8">
        <v>16</v>
      </c>
      <c r="B28" s="9" t="s">
        <v>142</v>
      </c>
      <c r="C28" s="10" t="s">
        <v>8</v>
      </c>
      <c r="D28" s="10" t="s">
        <v>8</v>
      </c>
      <c r="E28" s="10" t="s">
        <v>8</v>
      </c>
      <c r="F28" s="10" t="s">
        <v>8</v>
      </c>
      <c r="G28" s="10" t="s">
        <v>8</v>
      </c>
      <c r="H28" s="10" t="s">
        <v>8</v>
      </c>
    </row>
    <row r="29" spans="1:8" ht="24" x14ac:dyDescent="0.2">
      <c r="A29" s="8">
        <v>17</v>
      </c>
      <c r="B29" s="9" t="s">
        <v>143</v>
      </c>
      <c r="C29" s="10" t="s">
        <v>8</v>
      </c>
      <c r="D29" s="10" t="s">
        <v>8</v>
      </c>
      <c r="E29" s="10" t="s">
        <v>8</v>
      </c>
      <c r="F29" s="10" t="s">
        <v>8</v>
      </c>
      <c r="G29" s="10" t="s">
        <v>8</v>
      </c>
      <c r="H29" s="10" t="s">
        <v>8</v>
      </c>
    </row>
    <row r="30" spans="1:8" ht="14.25" x14ac:dyDescent="0.2">
      <c r="A30" s="8">
        <v>18</v>
      </c>
      <c r="B30" s="9" t="s">
        <v>144</v>
      </c>
      <c r="C30" s="10" t="s">
        <v>8</v>
      </c>
      <c r="D30" s="10" t="s">
        <v>8</v>
      </c>
      <c r="E30" s="10" t="s">
        <v>8</v>
      </c>
      <c r="F30" s="10" t="s">
        <v>8</v>
      </c>
      <c r="G30" s="10" t="s">
        <v>8</v>
      </c>
      <c r="H30" s="10" t="s">
        <v>8</v>
      </c>
    </row>
    <row r="31" spans="1:8" ht="14.25" x14ac:dyDescent="0.2">
      <c r="A31" s="8">
        <v>19</v>
      </c>
      <c r="B31" s="9" t="s">
        <v>145</v>
      </c>
      <c r="C31" s="10" t="s">
        <v>8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</v>
      </c>
    </row>
    <row r="32" spans="1:8" ht="14.25" x14ac:dyDescent="0.2">
      <c r="A32" s="8">
        <v>20</v>
      </c>
      <c r="B32" s="9" t="s">
        <v>21</v>
      </c>
      <c r="C32" s="10" t="s">
        <v>8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8</v>
      </c>
    </row>
    <row r="33" spans="1:8" ht="14.25" x14ac:dyDescent="0.2">
      <c r="A33" s="8">
        <v>21</v>
      </c>
      <c r="B33" s="9" t="s">
        <v>22</v>
      </c>
      <c r="C33" s="10" t="s">
        <v>8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8</v>
      </c>
    </row>
    <row r="34" spans="1:8" ht="14.25" x14ac:dyDescent="0.2">
      <c r="A34" s="8">
        <v>22</v>
      </c>
      <c r="B34" s="9" t="s">
        <v>146</v>
      </c>
      <c r="C34" s="10" t="s">
        <v>8</v>
      </c>
      <c r="D34" s="10" t="s">
        <v>8</v>
      </c>
      <c r="E34" s="10" t="s">
        <v>8</v>
      </c>
      <c r="F34" s="10" t="s">
        <v>8</v>
      </c>
      <c r="G34" s="10" t="s">
        <v>8</v>
      </c>
      <c r="H34" s="10" t="s">
        <v>8</v>
      </c>
    </row>
    <row r="35" spans="1:8" x14ac:dyDescent="0.2">
      <c r="A35" s="13" t="s">
        <v>23</v>
      </c>
      <c r="B35" s="12"/>
      <c r="C35" s="7"/>
      <c r="D35" s="7"/>
      <c r="E35" s="7"/>
      <c r="F35" s="7"/>
      <c r="G35" s="7"/>
      <c r="H35" s="7"/>
    </row>
    <row r="36" spans="1:8" x14ac:dyDescent="0.2">
      <c r="A36" s="12"/>
      <c r="B36" s="12"/>
      <c r="C36" s="7"/>
      <c r="D36" s="7"/>
      <c r="E36" s="7"/>
      <c r="F36" s="7"/>
      <c r="G36" s="7"/>
      <c r="H36" s="7"/>
    </row>
    <row r="37" spans="1:8" x14ac:dyDescent="0.2">
      <c r="A37" s="40" t="s">
        <v>147</v>
      </c>
      <c r="B37" s="40"/>
      <c r="C37" s="7"/>
      <c r="D37" s="7"/>
      <c r="E37" s="7"/>
      <c r="F37" s="7"/>
      <c r="G37" s="7"/>
      <c r="H37" s="7"/>
    </row>
    <row r="38" spans="1:8" ht="14.25" x14ac:dyDescent="0.2">
      <c r="A38" s="8">
        <v>23</v>
      </c>
      <c r="B38" s="12" t="s">
        <v>148</v>
      </c>
      <c r="C38" s="10" t="s">
        <v>8</v>
      </c>
      <c r="D38" s="10" t="s">
        <v>8</v>
      </c>
      <c r="E38" s="10" t="s">
        <v>8</v>
      </c>
      <c r="F38" s="10" t="s">
        <v>8</v>
      </c>
      <c r="G38" s="10" t="s">
        <v>8</v>
      </c>
      <c r="H38" s="10" t="s">
        <v>8</v>
      </c>
    </row>
    <row r="39" spans="1:8" ht="14.25" x14ac:dyDescent="0.2">
      <c r="A39" s="8">
        <v>24</v>
      </c>
      <c r="B39" s="12" t="s">
        <v>35</v>
      </c>
      <c r="C39" s="10" t="s">
        <v>8</v>
      </c>
      <c r="D39" s="10" t="s">
        <v>8</v>
      </c>
      <c r="E39" s="10" t="s">
        <v>8</v>
      </c>
      <c r="F39" s="10" t="s">
        <v>8</v>
      </c>
      <c r="G39" s="10" t="s">
        <v>8</v>
      </c>
      <c r="H39" s="10" t="s">
        <v>8</v>
      </c>
    </row>
    <row r="40" spans="1:8" ht="27" customHeight="1" x14ac:dyDescent="0.2">
      <c r="A40" s="8">
        <v>25</v>
      </c>
      <c r="B40" s="9" t="s">
        <v>149</v>
      </c>
      <c r="C40" s="10" t="s">
        <v>8</v>
      </c>
      <c r="D40" s="10" t="s">
        <v>8</v>
      </c>
      <c r="E40" s="10" t="s">
        <v>8</v>
      </c>
      <c r="F40" s="10" t="s">
        <v>8</v>
      </c>
      <c r="G40" s="10" t="s">
        <v>8</v>
      </c>
      <c r="H40" s="10" t="s">
        <v>8</v>
      </c>
    </row>
    <row r="41" spans="1:8" ht="25.5" customHeight="1" x14ac:dyDescent="0.2">
      <c r="A41" s="8">
        <v>26</v>
      </c>
      <c r="B41" s="9" t="s">
        <v>36</v>
      </c>
      <c r="C41" s="10" t="s">
        <v>8</v>
      </c>
      <c r="D41" s="10" t="s">
        <v>8</v>
      </c>
      <c r="E41" s="10" t="s">
        <v>8</v>
      </c>
      <c r="F41" s="10" t="s">
        <v>8</v>
      </c>
      <c r="G41" s="10" t="s">
        <v>8</v>
      </c>
      <c r="H41" s="10" t="s">
        <v>8</v>
      </c>
    </row>
    <row r="42" spans="1:8" ht="14.25" x14ac:dyDescent="0.2">
      <c r="A42" s="8">
        <v>27</v>
      </c>
      <c r="B42" s="12" t="s">
        <v>150</v>
      </c>
      <c r="C42" s="10" t="s">
        <v>8</v>
      </c>
      <c r="D42" s="10" t="s">
        <v>8</v>
      </c>
      <c r="E42" s="10" t="s">
        <v>8</v>
      </c>
      <c r="F42" s="10" t="s">
        <v>8</v>
      </c>
      <c r="G42" s="10" t="s">
        <v>8</v>
      </c>
      <c r="H42" s="10" t="s">
        <v>8</v>
      </c>
    </row>
    <row r="43" spans="1:8" x14ac:dyDescent="0.2">
      <c r="A43" s="15" t="s">
        <v>37</v>
      </c>
      <c r="B43" s="12"/>
    </row>
    <row r="44" spans="1:8" x14ac:dyDescent="0.2">
      <c r="A44" s="12"/>
      <c r="B44" s="12"/>
    </row>
    <row r="45" spans="1:8" x14ac:dyDescent="0.2">
      <c r="A45" s="42" t="s">
        <v>24</v>
      </c>
      <c r="B45" s="42"/>
    </row>
    <row r="46" spans="1:8" ht="14.25" x14ac:dyDescent="0.2">
      <c r="A46" s="8">
        <v>28</v>
      </c>
      <c r="B46" s="9" t="s">
        <v>25</v>
      </c>
      <c r="C46" s="10" t="s">
        <v>8</v>
      </c>
      <c r="D46" s="10" t="s">
        <v>8</v>
      </c>
      <c r="E46" s="10" t="s">
        <v>8</v>
      </c>
      <c r="F46" s="10" t="s">
        <v>8</v>
      </c>
      <c r="G46" s="10" t="s">
        <v>8</v>
      </c>
      <c r="H46" s="10" t="s">
        <v>8</v>
      </c>
    </row>
    <row r="47" spans="1:8" ht="14.25" x14ac:dyDescent="0.2">
      <c r="A47" s="8">
        <v>29</v>
      </c>
      <c r="B47" s="9" t="s">
        <v>26</v>
      </c>
      <c r="C47" s="10" t="s">
        <v>8</v>
      </c>
      <c r="D47" s="10" t="s">
        <v>8</v>
      </c>
      <c r="E47" s="10" t="s">
        <v>8</v>
      </c>
      <c r="F47" s="10" t="s">
        <v>8</v>
      </c>
      <c r="G47" s="10" t="s">
        <v>8</v>
      </c>
      <c r="H47" s="10" t="s">
        <v>8</v>
      </c>
    </row>
    <row r="48" spans="1:8" ht="14.25" x14ac:dyDescent="0.2">
      <c r="A48" s="8">
        <v>30</v>
      </c>
      <c r="B48" s="9" t="s">
        <v>27</v>
      </c>
      <c r="C48" s="10" t="s">
        <v>8</v>
      </c>
      <c r="D48" s="10" t="s">
        <v>8</v>
      </c>
      <c r="E48" s="10" t="s">
        <v>8</v>
      </c>
      <c r="F48" s="10" t="s">
        <v>8</v>
      </c>
      <c r="G48" s="10" t="s">
        <v>8</v>
      </c>
      <c r="H48" s="10" t="s">
        <v>8</v>
      </c>
    </row>
    <row r="49" spans="1:8" x14ac:dyDescent="0.2">
      <c r="A49" s="13" t="s">
        <v>28</v>
      </c>
      <c r="B49" s="12"/>
      <c r="C49" s="7"/>
      <c r="D49" s="7"/>
      <c r="E49" s="7"/>
      <c r="F49" s="7"/>
      <c r="G49" s="7"/>
      <c r="H49" s="7"/>
    </row>
    <row r="50" spans="1:8" x14ac:dyDescent="0.2">
      <c r="A50" s="12"/>
      <c r="B50" s="12"/>
      <c r="C50" s="7"/>
      <c r="D50" s="7"/>
      <c r="E50" s="7"/>
      <c r="F50" s="7"/>
      <c r="G50" s="7"/>
      <c r="H50" s="7"/>
    </row>
  </sheetData>
  <mergeCells count="7">
    <mergeCell ref="A45:B45"/>
    <mergeCell ref="A1:B1"/>
    <mergeCell ref="A3:B3"/>
    <mergeCell ref="A14:B14"/>
    <mergeCell ref="A22:B22"/>
    <mergeCell ref="A27:B27"/>
    <mergeCell ref="A37:B37"/>
  </mergeCells>
  <pageMargins left="0.7" right="0.7" top="0.75" bottom="0.75" header="0.3" footer="0.3"/>
  <pageSetup paperSize="9" scale="92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3"/>
  <sheetViews>
    <sheetView workbookViewId="0">
      <pane xSplit="1" topLeftCell="B1" activePane="topRight" state="frozen"/>
      <selection pane="topRight" activeCell="A2" sqref="A2"/>
    </sheetView>
  </sheetViews>
  <sheetFormatPr baseColWidth="10" defaultRowHeight="12.75" x14ac:dyDescent="0.2"/>
  <cols>
    <col min="1" max="1" width="40.85546875" style="56" customWidth="1"/>
    <col min="2" max="11" width="20.42578125" style="56" customWidth="1"/>
    <col min="12" max="29" width="11.42578125" style="56" customWidth="1"/>
    <col min="30" max="31" width="16.42578125" style="56" customWidth="1"/>
    <col min="32" max="61" width="11.42578125" style="56" customWidth="1"/>
    <col min="62" max="16384" width="11.42578125" style="56"/>
  </cols>
  <sheetData>
    <row r="1" spans="1:71" ht="41.25" customHeight="1" x14ac:dyDescent="0.2">
      <c r="L1" s="51" t="s">
        <v>0</v>
      </c>
      <c r="M1" s="51"/>
      <c r="N1" s="51"/>
      <c r="O1" s="51"/>
      <c r="P1" s="51"/>
      <c r="Q1" s="51"/>
      <c r="R1" s="51"/>
      <c r="S1" s="52" t="s">
        <v>1</v>
      </c>
      <c r="T1" s="52"/>
      <c r="U1" s="52"/>
      <c r="V1" s="52"/>
      <c r="W1" s="52"/>
      <c r="X1" s="52"/>
      <c r="Y1" s="57" t="s">
        <v>2</v>
      </c>
      <c r="Z1" s="58"/>
      <c r="AA1" s="58"/>
      <c r="AB1" s="58"/>
      <c r="AC1" s="59"/>
      <c r="AD1" s="60" t="s">
        <v>3</v>
      </c>
      <c r="AE1" s="61"/>
      <c r="AF1" s="55" t="s">
        <v>4</v>
      </c>
      <c r="AG1" s="55"/>
      <c r="AH1" s="55"/>
      <c r="AI1" s="55"/>
      <c r="AJ1" s="55"/>
      <c r="AK1" s="55"/>
      <c r="AL1" s="55"/>
      <c r="AM1" s="62" t="s">
        <v>147</v>
      </c>
      <c r="AN1" s="63"/>
      <c r="AO1" s="63"/>
      <c r="AP1" s="63"/>
      <c r="AQ1" s="64"/>
      <c r="AR1" s="65" t="s">
        <v>5</v>
      </c>
      <c r="AS1" s="65"/>
      <c r="AT1" s="65"/>
    </row>
    <row r="2" spans="1:71" ht="222" customHeight="1" x14ac:dyDescent="0.2">
      <c r="A2" s="3" t="s">
        <v>6</v>
      </c>
      <c r="B2" s="66" t="s">
        <v>151</v>
      </c>
      <c r="C2" s="66" t="s">
        <v>152</v>
      </c>
      <c r="D2" s="66" t="s">
        <v>153</v>
      </c>
      <c r="E2" s="66" t="s">
        <v>154</v>
      </c>
      <c r="F2" s="66" t="s">
        <v>155</v>
      </c>
      <c r="G2" s="66" t="s">
        <v>156</v>
      </c>
      <c r="H2" s="66" t="s">
        <v>157</v>
      </c>
      <c r="I2" s="66" t="s">
        <v>158</v>
      </c>
      <c r="J2" s="66" t="s">
        <v>159</v>
      </c>
      <c r="K2" s="66" t="s">
        <v>160</v>
      </c>
      <c r="L2" s="1" t="s">
        <v>161</v>
      </c>
      <c r="M2" s="1" t="s">
        <v>162</v>
      </c>
      <c r="N2" s="1" t="s">
        <v>163</v>
      </c>
      <c r="O2" s="1" t="s">
        <v>164</v>
      </c>
      <c r="P2" s="1" t="s">
        <v>165</v>
      </c>
      <c r="Q2" s="1" t="s">
        <v>166</v>
      </c>
      <c r="R2" s="1" t="s">
        <v>167</v>
      </c>
      <c r="S2" s="1" t="s">
        <v>168</v>
      </c>
      <c r="T2" s="1" t="s">
        <v>169</v>
      </c>
      <c r="U2" s="1" t="s">
        <v>170</v>
      </c>
      <c r="V2" s="1" t="s">
        <v>171</v>
      </c>
      <c r="W2" s="1" t="s">
        <v>172</v>
      </c>
      <c r="X2" s="1" t="s">
        <v>173</v>
      </c>
      <c r="Y2" s="1" t="s">
        <v>174</v>
      </c>
      <c r="Z2" s="1" t="s">
        <v>175</v>
      </c>
      <c r="AA2" s="1" t="s">
        <v>176</v>
      </c>
      <c r="AB2" s="1" t="s">
        <v>177</v>
      </c>
      <c r="AC2" s="1" t="s">
        <v>178</v>
      </c>
      <c r="AD2" s="1" t="s">
        <v>179</v>
      </c>
      <c r="AE2" s="1" t="s">
        <v>180</v>
      </c>
      <c r="AF2" s="1" t="s">
        <v>181</v>
      </c>
      <c r="AG2" s="1" t="s">
        <v>182</v>
      </c>
      <c r="AH2" s="1" t="s">
        <v>183</v>
      </c>
      <c r="AI2" s="1" t="s">
        <v>184</v>
      </c>
      <c r="AJ2" s="1" t="s">
        <v>185</v>
      </c>
      <c r="AK2" s="1" t="s">
        <v>186</v>
      </c>
      <c r="AL2" s="1" t="s">
        <v>187</v>
      </c>
      <c r="AM2" s="1" t="s">
        <v>188</v>
      </c>
      <c r="AN2" s="1" t="s">
        <v>189</v>
      </c>
      <c r="AO2" s="1" t="s">
        <v>190</v>
      </c>
      <c r="AP2" s="1" t="s">
        <v>191</v>
      </c>
      <c r="AQ2" s="1" t="s">
        <v>192</v>
      </c>
      <c r="AR2" s="1" t="s">
        <v>193</v>
      </c>
      <c r="AS2" s="1" t="s">
        <v>194</v>
      </c>
      <c r="AT2" s="1" t="s">
        <v>195</v>
      </c>
    </row>
    <row r="3" spans="1:71" ht="24" x14ac:dyDescent="0.2">
      <c r="A3" s="67" t="s">
        <v>196</v>
      </c>
      <c r="B3" s="68">
        <v>125</v>
      </c>
      <c r="C3" s="69">
        <v>128</v>
      </c>
      <c r="D3" s="69">
        <v>35</v>
      </c>
      <c r="E3" s="68">
        <v>93</v>
      </c>
      <c r="F3" s="70">
        <f t="shared" ref="F3:F13" si="0">E3/B3</f>
        <v>0.74399999999999999</v>
      </c>
      <c r="G3" s="69">
        <v>53</v>
      </c>
      <c r="H3" s="71">
        <f>G3/C3</f>
        <v>0.4140625</v>
      </c>
      <c r="I3" s="69">
        <v>9</v>
      </c>
      <c r="J3" s="71">
        <f>I3/D3</f>
        <v>0.25714285714285712</v>
      </c>
      <c r="K3" s="71">
        <f>AVERAGE(F3,H3,J3)</f>
        <v>0.47173511904761906</v>
      </c>
      <c r="L3" s="72">
        <v>2.6666666666666665</v>
      </c>
      <c r="M3" s="72">
        <v>3.021505376344086</v>
      </c>
      <c r="N3" s="72">
        <v>1.6511627906976745</v>
      </c>
      <c r="O3" s="72">
        <v>2.75</v>
      </c>
      <c r="P3" s="72">
        <v>2.9245283018867925</v>
      </c>
      <c r="Q3" s="72">
        <v>1.9607843137254901</v>
      </c>
      <c r="R3" s="72">
        <v>1.9285714285714286</v>
      </c>
      <c r="S3" s="72">
        <v>2.2580645161290325</v>
      </c>
      <c r="T3" s="72">
        <v>3.7692307692307692</v>
      </c>
      <c r="U3" s="72">
        <v>3.3214285714285716</v>
      </c>
      <c r="V3" s="72">
        <v>2.8421052631578947</v>
      </c>
      <c r="W3" s="72">
        <v>1.75</v>
      </c>
      <c r="X3" s="72">
        <v>2.1538461538461537</v>
      </c>
      <c r="Y3" s="72">
        <v>1.7307692307692308</v>
      </c>
      <c r="Z3" s="72">
        <v>1.9705882352941178</v>
      </c>
      <c r="AA3" s="72">
        <v>2.3653846153846154</v>
      </c>
      <c r="AB3" s="72">
        <v>2.4423076923076925</v>
      </c>
      <c r="AC3" s="72"/>
      <c r="AD3" s="72">
        <v>2.3396226415094339</v>
      </c>
      <c r="AE3" s="72">
        <v>2.2075471698113209</v>
      </c>
      <c r="AF3" s="72">
        <v>3.5849056603773586</v>
      </c>
      <c r="AG3" s="72">
        <v>3.2045454545454546</v>
      </c>
      <c r="AH3" s="72">
        <v>2.4038461538461537</v>
      </c>
      <c r="AI3" s="72">
        <v>2.8490566037735849</v>
      </c>
      <c r="AJ3" s="72">
        <v>3.4038461538461537</v>
      </c>
      <c r="AK3" s="72">
        <v>3.5526315789473686</v>
      </c>
      <c r="AL3" s="72">
        <v>3.3076923076923075</v>
      </c>
      <c r="AM3" s="72">
        <v>3.4444444444444446</v>
      </c>
      <c r="AN3" s="72">
        <v>4</v>
      </c>
      <c r="AO3" s="72">
        <v>2.7777777777777777</v>
      </c>
      <c r="AP3" s="72">
        <v>3.7777777777777777</v>
      </c>
      <c r="AQ3" s="72">
        <v>3.7777777777777777</v>
      </c>
      <c r="AR3" s="72">
        <v>4.2222222222222223</v>
      </c>
      <c r="AS3" s="72">
        <v>4.1111111111111107</v>
      </c>
      <c r="AT3" s="72">
        <v>4.2222222222222223</v>
      </c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</row>
    <row r="4" spans="1:71" ht="24" x14ac:dyDescent="0.2">
      <c r="A4" s="74" t="s">
        <v>197</v>
      </c>
      <c r="B4" s="68">
        <v>18</v>
      </c>
      <c r="C4" s="69">
        <v>21</v>
      </c>
      <c r="D4" s="69">
        <v>21</v>
      </c>
      <c r="E4" s="75">
        <v>9</v>
      </c>
      <c r="F4" s="70">
        <f t="shared" si="0"/>
        <v>0.5</v>
      </c>
      <c r="G4" s="69">
        <v>13</v>
      </c>
      <c r="H4" s="71">
        <f>G4/C4</f>
        <v>0.61904761904761907</v>
      </c>
      <c r="I4" s="69">
        <v>3</v>
      </c>
      <c r="J4" s="71">
        <f t="shared" ref="J4:J39" si="1">I4/D4</f>
        <v>0.14285714285714285</v>
      </c>
      <c r="K4" s="71">
        <f t="shared" ref="K4:K39" si="2">AVERAGE(F4,H4,J4)</f>
        <v>0.42063492063492064</v>
      </c>
      <c r="L4" s="72">
        <v>3.125</v>
      </c>
      <c r="M4" s="72">
        <v>3.7777777777777777</v>
      </c>
      <c r="N4" s="72">
        <v>3</v>
      </c>
      <c r="O4" s="72">
        <v>3.5384615384615383</v>
      </c>
      <c r="P4" s="72">
        <v>3.9230769230769229</v>
      </c>
      <c r="Q4" s="72">
        <v>2.1538461538461537</v>
      </c>
      <c r="R4" s="72">
        <v>2.3846153846153846</v>
      </c>
      <c r="S4" s="72">
        <v>3.25</v>
      </c>
      <c r="T4" s="72">
        <v>4.9090909090909092</v>
      </c>
      <c r="U4" s="72">
        <v>2.75</v>
      </c>
      <c r="V4" s="72">
        <v>2.6</v>
      </c>
      <c r="W4" s="72">
        <v>2</v>
      </c>
      <c r="X4" s="72">
        <v>2.6</v>
      </c>
      <c r="Y4" s="72">
        <v>2.7692307692307692</v>
      </c>
      <c r="Z4" s="72">
        <v>2.8333333333333335</v>
      </c>
      <c r="AA4" s="72">
        <v>2.9230769230769229</v>
      </c>
      <c r="AB4" s="72">
        <v>2.8461538461538463</v>
      </c>
      <c r="AC4" s="72"/>
      <c r="AD4" s="72">
        <v>3.3846153846153846</v>
      </c>
      <c r="AE4" s="72">
        <v>3.1538461538461537</v>
      </c>
      <c r="AF4" s="72">
        <v>2.5384615384615383</v>
      </c>
      <c r="AG4" s="72">
        <v>2.8333333333333335</v>
      </c>
      <c r="AH4" s="72">
        <v>3.5454545454545454</v>
      </c>
      <c r="AI4" s="72">
        <v>3.5384615384615383</v>
      </c>
      <c r="AJ4" s="72">
        <v>4.384615384615385</v>
      </c>
      <c r="AK4" s="72">
        <v>4.1538461538461542</v>
      </c>
      <c r="AL4" s="72">
        <v>3.5384615384615383</v>
      </c>
      <c r="AM4" s="72">
        <v>3.3333333333333335</v>
      </c>
      <c r="AN4" s="72">
        <v>4.333333333333333</v>
      </c>
      <c r="AO4" s="72">
        <v>4</v>
      </c>
      <c r="AP4" s="72">
        <v>4</v>
      </c>
      <c r="AQ4" s="72">
        <v>3.3333333333333335</v>
      </c>
      <c r="AR4" s="72">
        <v>4.333333333333333</v>
      </c>
      <c r="AS4" s="72">
        <v>3.6666666666666665</v>
      </c>
      <c r="AT4" s="72">
        <v>3.3333333333333335</v>
      </c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</row>
    <row r="5" spans="1:71" ht="24" x14ac:dyDescent="0.2">
      <c r="A5" s="74" t="s">
        <v>198</v>
      </c>
      <c r="B5" s="68">
        <v>20</v>
      </c>
      <c r="C5" s="69">
        <v>20</v>
      </c>
      <c r="D5" s="69">
        <v>20</v>
      </c>
      <c r="E5" s="75">
        <v>12</v>
      </c>
      <c r="F5" s="70">
        <f t="shared" si="0"/>
        <v>0.6</v>
      </c>
      <c r="G5" s="69">
        <v>12</v>
      </c>
      <c r="H5" s="71">
        <f>G5/C5</f>
        <v>0.6</v>
      </c>
      <c r="I5" s="69">
        <v>5</v>
      </c>
      <c r="J5" s="71">
        <f t="shared" si="1"/>
        <v>0.25</v>
      </c>
      <c r="K5" s="71">
        <f t="shared" si="2"/>
        <v>0.48333333333333334</v>
      </c>
      <c r="L5" s="72">
        <v>3.8333333333333335</v>
      </c>
      <c r="M5" s="72">
        <v>4.416666666666667</v>
      </c>
      <c r="N5" s="72">
        <v>3.9166666666666665</v>
      </c>
      <c r="O5" s="72">
        <v>3.75</v>
      </c>
      <c r="P5" s="72">
        <v>4.166666666666667</v>
      </c>
      <c r="Q5" s="72">
        <v>3.0909090909090908</v>
      </c>
      <c r="R5" s="72">
        <v>3.75</v>
      </c>
      <c r="S5" s="72">
        <v>4</v>
      </c>
      <c r="T5" s="72">
        <v>4</v>
      </c>
      <c r="U5" s="72">
        <v>4</v>
      </c>
      <c r="V5" s="72">
        <v>3.5</v>
      </c>
      <c r="W5" s="72">
        <v>4</v>
      </c>
      <c r="X5" s="72">
        <v>4</v>
      </c>
      <c r="Y5" s="72">
        <v>3.5</v>
      </c>
      <c r="Z5" s="72">
        <v>1.6666666666666667</v>
      </c>
      <c r="AA5" s="72">
        <v>2.9166666666666665</v>
      </c>
      <c r="AB5" s="72">
        <v>3.7272727272727271</v>
      </c>
      <c r="AC5" s="72"/>
      <c r="AD5" s="72">
        <v>4.2727272727272725</v>
      </c>
      <c r="AE5" s="72">
        <v>3.9166666666666665</v>
      </c>
      <c r="AF5" s="72">
        <v>3.0833333333333335</v>
      </c>
      <c r="AG5" s="72">
        <v>3.5</v>
      </c>
      <c r="AH5" s="72">
        <v>4</v>
      </c>
      <c r="AI5" s="72">
        <v>4</v>
      </c>
      <c r="AJ5" s="72">
        <v>3.3333333333333335</v>
      </c>
      <c r="AK5" s="72">
        <v>4.0999999999999996</v>
      </c>
      <c r="AL5" s="72">
        <v>3.6666666666666665</v>
      </c>
      <c r="AM5" s="72">
        <v>3.2</v>
      </c>
      <c r="AN5" s="72">
        <v>3.4</v>
      </c>
      <c r="AO5" s="72">
        <v>3.4</v>
      </c>
      <c r="AP5" s="72">
        <v>5</v>
      </c>
      <c r="AQ5" s="72">
        <v>4.4000000000000004</v>
      </c>
      <c r="AR5" s="72">
        <v>4</v>
      </c>
      <c r="AS5" s="72">
        <v>4</v>
      </c>
      <c r="AT5" s="72">
        <v>4</v>
      </c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</row>
    <row r="6" spans="1:71" ht="24" x14ac:dyDescent="0.2">
      <c r="A6" s="74" t="s">
        <v>199</v>
      </c>
      <c r="B6" s="68">
        <v>9</v>
      </c>
      <c r="C6" s="69"/>
      <c r="D6" s="69">
        <v>9</v>
      </c>
      <c r="E6" s="68">
        <v>2</v>
      </c>
      <c r="F6" s="70">
        <f t="shared" si="0"/>
        <v>0.22222222222222221</v>
      </c>
      <c r="G6" s="69"/>
      <c r="H6" s="71"/>
      <c r="I6" s="69">
        <v>3</v>
      </c>
      <c r="J6" s="71">
        <f t="shared" si="1"/>
        <v>0.33333333333333331</v>
      </c>
      <c r="K6" s="71" t="s">
        <v>84</v>
      </c>
      <c r="L6" s="72">
        <v>1</v>
      </c>
      <c r="M6" s="72">
        <v>2</v>
      </c>
      <c r="N6" s="72">
        <v>1.5</v>
      </c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>
        <v>5</v>
      </c>
      <c r="AN6" s="72">
        <v>5</v>
      </c>
      <c r="AO6" s="72">
        <v>4</v>
      </c>
      <c r="AP6" s="72">
        <v>5</v>
      </c>
      <c r="AQ6" s="72">
        <v>5</v>
      </c>
      <c r="AR6" s="72">
        <v>4</v>
      </c>
      <c r="AS6" s="72">
        <v>4</v>
      </c>
      <c r="AT6" s="72">
        <v>3.6666666666666665</v>
      </c>
    </row>
    <row r="7" spans="1:71" ht="24" x14ac:dyDescent="0.2">
      <c r="A7" s="74" t="s">
        <v>200</v>
      </c>
      <c r="B7" s="68">
        <v>116</v>
      </c>
      <c r="C7" s="69">
        <v>117</v>
      </c>
      <c r="D7" s="69">
        <v>116</v>
      </c>
      <c r="E7" s="68">
        <v>86</v>
      </c>
      <c r="F7" s="70">
        <f t="shared" si="0"/>
        <v>0.74137931034482762</v>
      </c>
      <c r="G7" s="69">
        <v>70</v>
      </c>
      <c r="H7" s="71">
        <f t="shared" ref="H7:H22" si="3">G7/C7</f>
        <v>0.59829059829059827</v>
      </c>
      <c r="I7" s="69">
        <v>35</v>
      </c>
      <c r="J7" s="71">
        <f t="shared" si="1"/>
        <v>0.30172413793103448</v>
      </c>
      <c r="K7" s="71">
        <f t="shared" si="2"/>
        <v>0.54713134885548675</v>
      </c>
      <c r="L7" s="72">
        <v>3.3333333333333335</v>
      </c>
      <c r="M7" s="72">
        <v>4.0232558139534884</v>
      </c>
      <c r="N7" s="72">
        <v>3.4691358024691357</v>
      </c>
      <c r="O7" s="72">
        <v>3.2352941176470589</v>
      </c>
      <c r="P7" s="72">
        <v>3.6029411764705883</v>
      </c>
      <c r="Q7" s="72">
        <v>2.0625</v>
      </c>
      <c r="R7" s="72">
        <v>2.38</v>
      </c>
      <c r="S7" s="72">
        <v>2.7307692307692308</v>
      </c>
      <c r="T7" s="72">
        <v>4.1578947368421053</v>
      </c>
      <c r="U7" s="72">
        <v>3.375</v>
      </c>
      <c r="V7" s="72">
        <v>3.1764705882352939</v>
      </c>
      <c r="W7" s="72">
        <v>2.75</v>
      </c>
      <c r="X7" s="72">
        <v>2.6363636363636362</v>
      </c>
      <c r="Y7" s="72">
        <v>2.3692307692307693</v>
      </c>
      <c r="Z7" s="72">
        <v>1.5277777777777777</v>
      </c>
      <c r="AA7" s="72">
        <v>2.6417910447761193</v>
      </c>
      <c r="AB7" s="72">
        <v>2.8382352941176472</v>
      </c>
      <c r="AC7" s="72"/>
      <c r="AD7" s="72">
        <v>3.3529411764705883</v>
      </c>
      <c r="AE7" s="72">
        <v>2.9701492537313432</v>
      </c>
      <c r="AF7" s="72">
        <v>3.1884057971014492</v>
      </c>
      <c r="AG7" s="72">
        <v>3.2558139534883721</v>
      </c>
      <c r="AH7" s="72">
        <v>3.4727272727272727</v>
      </c>
      <c r="AI7" s="72">
        <v>3.7727272727272729</v>
      </c>
      <c r="AJ7" s="72">
        <v>4.0615384615384613</v>
      </c>
      <c r="AK7" s="72">
        <v>3.6792452830188678</v>
      </c>
      <c r="AL7" s="72">
        <v>3.6818181818181817</v>
      </c>
      <c r="AM7" s="72">
        <v>3.1764705882352939</v>
      </c>
      <c r="AN7" s="72">
        <v>2.8285714285714287</v>
      </c>
      <c r="AO7" s="72">
        <v>3.5428571428571427</v>
      </c>
      <c r="AP7" s="72">
        <v>3.8</v>
      </c>
      <c r="AQ7" s="72">
        <v>3.2285714285714286</v>
      </c>
      <c r="AR7" s="72">
        <v>3.2571428571428571</v>
      </c>
      <c r="AS7" s="72">
        <v>3.1714285714285713</v>
      </c>
      <c r="AT7" s="72">
        <v>3.0571428571428569</v>
      </c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</row>
    <row r="8" spans="1:71" ht="24" x14ac:dyDescent="0.2">
      <c r="A8" s="74" t="s">
        <v>201</v>
      </c>
      <c r="B8" s="68">
        <v>21</v>
      </c>
      <c r="C8" s="69">
        <v>21</v>
      </c>
      <c r="D8" s="69">
        <v>21</v>
      </c>
      <c r="E8" s="68">
        <v>9</v>
      </c>
      <c r="F8" s="70">
        <f t="shared" si="0"/>
        <v>0.42857142857142855</v>
      </c>
      <c r="G8" s="69">
        <v>17</v>
      </c>
      <c r="H8" s="71">
        <f t="shared" si="3"/>
        <v>0.80952380952380953</v>
      </c>
      <c r="I8" s="69">
        <v>12</v>
      </c>
      <c r="J8" s="71">
        <f t="shared" si="1"/>
        <v>0.5714285714285714</v>
      </c>
      <c r="K8" s="71">
        <f t="shared" si="2"/>
        <v>0.60317460317460314</v>
      </c>
      <c r="L8" s="72">
        <v>3.8888888888888888</v>
      </c>
      <c r="M8" s="72">
        <v>3.7777777777777777</v>
      </c>
      <c r="N8" s="72">
        <v>4.25</v>
      </c>
      <c r="O8" s="72">
        <v>4.2352941176470589</v>
      </c>
      <c r="P8" s="72">
        <v>4.4117647058823533</v>
      </c>
      <c r="Q8" s="72">
        <v>3.4117647058823528</v>
      </c>
      <c r="R8" s="72">
        <v>4</v>
      </c>
      <c r="S8" s="72">
        <v>2.5</v>
      </c>
      <c r="T8" s="72">
        <v>3</v>
      </c>
      <c r="U8" s="72">
        <v>2.5</v>
      </c>
      <c r="V8" s="72">
        <v>2</v>
      </c>
      <c r="W8" s="72">
        <v>3</v>
      </c>
      <c r="X8" s="72">
        <v>1.6666666666666667</v>
      </c>
      <c r="Y8" s="72">
        <v>3.5294117647058822</v>
      </c>
      <c r="Z8" s="72">
        <v>1</v>
      </c>
      <c r="AA8" s="72">
        <v>3.7647058823529411</v>
      </c>
      <c r="AB8" s="72">
        <v>3.875</v>
      </c>
      <c r="AC8" s="72"/>
      <c r="AD8" s="72">
        <v>4.4705882352941178</v>
      </c>
      <c r="AE8" s="72">
        <v>3.8823529411764706</v>
      </c>
      <c r="AF8" s="72">
        <v>4.6470588235294121</v>
      </c>
      <c r="AG8" s="72">
        <v>4.333333333333333</v>
      </c>
      <c r="AH8" s="72">
        <v>4.5</v>
      </c>
      <c r="AI8" s="72">
        <v>2.7058823529411766</v>
      </c>
      <c r="AJ8" s="72">
        <v>3.7647058823529411</v>
      </c>
      <c r="AK8" s="72">
        <v>3.0625</v>
      </c>
      <c r="AL8" s="72">
        <v>4.5294117647058822</v>
      </c>
      <c r="AM8" s="72">
        <v>3.5833333333333335</v>
      </c>
      <c r="AN8" s="72">
        <v>3.4166666666666665</v>
      </c>
      <c r="AO8" s="72">
        <v>4.083333333333333</v>
      </c>
      <c r="AP8" s="72">
        <v>3.8333333333333335</v>
      </c>
      <c r="AQ8" s="72">
        <v>3.4166666666666665</v>
      </c>
      <c r="AR8" s="72">
        <v>3.9166666666666665</v>
      </c>
      <c r="AS8" s="72">
        <v>3.5</v>
      </c>
      <c r="AT8" s="72">
        <v>3.9166666666666665</v>
      </c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</row>
    <row r="9" spans="1:71" ht="36" x14ac:dyDescent="0.2">
      <c r="A9" s="74" t="s">
        <v>202</v>
      </c>
      <c r="B9" s="68">
        <v>13</v>
      </c>
      <c r="C9" s="69">
        <v>13</v>
      </c>
      <c r="D9" s="69">
        <v>13</v>
      </c>
      <c r="E9" s="75">
        <v>0</v>
      </c>
      <c r="F9" s="70">
        <f t="shared" si="0"/>
        <v>0</v>
      </c>
      <c r="G9" s="69">
        <v>6</v>
      </c>
      <c r="H9" s="71">
        <f t="shared" si="3"/>
        <v>0.46153846153846156</v>
      </c>
      <c r="I9" s="76">
        <v>1</v>
      </c>
      <c r="J9" s="71"/>
      <c r="K9" s="71" t="s">
        <v>84</v>
      </c>
      <c r="L9" s="72"/>
      <c r="M9" s="72"/>
      <c r="N9" s="72"/>
      <c r="O9" s="72">
        <v>3.5</v>
      </c>
      <c r="P9" s="72">
        <v>4.666666666666667</v>
      </c>
      <c r="Q9" s="72">
        <v>3.8333333333333335</v>
      </c>
      <c r="R9" s="72">
        <v>3.5</v>
      </c>
      <c r="S9" s="72">
        <v>4</v>
      </c>
      <c r="T9" s="72">
        <v>4.25</v>
      </c>
      <c r="U9" s="72"/>
      <c r="V9" s="72"/>
      <c r="W9" s="72">
        <v>5</v>
      </c>
      <c r="X9" s="72">
        <v>4</v>
      </c>
      <c r="Y9" s="72">
        <v>4</v>
      </c>
      <c r="Z9" s="72">
        <v>4</v>
      </c>
      <c r="AA9" s="72">
        <v>3.75</v>
      </c>
      <c r="AB9" s="72">
        <v>3.8333333333333335</v>
      </c>
      <c r="AC9" s="72"/>
      <c r="AD9" s="72">
        <v>4.166666666666667</v>
      </c>
      <c r="AE9" s="72">
        <v>3.6666666666666665</v>
      </c>
      <c r="AF9" s="72">
        <v>3.3333333333333335</v>
      </c>
      <c r="AG9" s="72">
        <v>3.6666666666666665</v>
      </c>
      <c r="AH9" s="72">
        <v>3</v>
      </c>
      <c r="AI9" s="72">
        <v>4.2</v>
      </c>
      <c r="AJ9" s="72">
        <v>4.25</v>
      </c>
      <c r="AK9" s="72">
        <v>4</v>
      </c>
      <c r="AL9" s="72">
        <v>3.6666666666666665</v>
      </c>
      <c r="AM9" s="72"/>
      <c r="AN9" s="72"/>
      <c r="AO9" s="72"/>
      <c r="AP9" s="72"/>
      <c r="AQ9" s="72"/>
      <c r="AR9" s="72"/>
      <c r="AS9" s="72"/>
      <c r="AT9" s="72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</row>
    <row r="10" spans="1:71" ht="36" x14ac:dyDescent="0.2">
      <c r="A10" s="74" t="s">
        <v>203</v>
      </c>
      <c r="B10" s="68">
        <v>23</v>
      </c>
      <c r="C10" s="69">
        <v>23</v>
      </c>
      <c r="D10" s="69">
        <v>23</v>
      </c>
      <c r="E10" s="68">
        <v>23</v>
      </c>
      <c r="F10" s="70">
        <f t="shared" si="0"/>
        <v>1</v>
      </c>
      <c r="G10" s="69">
        <v>4</v>
      </c>
      <c r="H10" s="71">
        <f t="shared" si="3"/>
        <v>0.17391304347826086</v>
      </c>
      <c r="I10" s="69">
        <v>7</v>
      </c>
      <c r="J10" s="71">
        <f t="shared" si="1"/>
        <v>0.30434782608695654</v>
      </c>
      <c r="K10" s="71">
        <f t="shared" si="2"/>
        <v>0.49275362318840576</v>
      </c>
      <c r="L10" s="72">
        <v>4.0869565217391308</v>
      </c>
      <c r="M10" s="72">
        <v>4</v>
      </c>
      <c r="N10" s="72">
        <v>4.2727272727272725</v>
      </c>
      <c r="O10" s="72">
        <v>4</v>
      </c>
      <c r="P10" s="72">
        <v>4.5</v>
      </c>
      <c r="Q10" s="72">
        <v>3.3333333333333335</v>
      </c>
      <c r="R10" s="72">
        <v>4</v>
      </c>
      <c r="S10" s="72">
        <v>2.5</v>
      </c>
      <c r="T10" s="72">
        <v>3</v>
      </c>
      <c r="U10" s="72">
        <v>2.5</v>
      </c>
      <c r="V10" s="72">
        <v>2.5</v>
      </c>
      <c r="W10" s="72">
        <v>2.5</v>
      </c>
      <c r="X10" s="72">
        <v>2.5</v>
      </c>
      <c r="Y10" s="72">
        <v>3.25</v>
      </c>
      <c r="Z10" s="72">
        <v>4</v>
      </c>
      <c r="AA10" s="72">
        <v>3.75</v>
      </c>
      <c r="AB10" s="72">
        <v>4.25</v>
      </c>
      <c r="AC10" s="72"/>
      <c r="AD10" s="72">
        <v>4.25</v>
      </c>
      <c r="AE10" s="72">
        <v>3.75</v>
      </c>
      <c r="AF10" s="72">
        <v>3.5</v>
      </c>
      <c r="AG10" s="72">
        <v>4</v>
      </c>
      <c r="AH10" s="72">
        <v>4.5</v>
      </c>
      <c r="AI10" s="72">
        <v>4</v>
      </c>
      <c r="AJ10" s="72">
        <v>3.5</v>
      </c>
      <c r="AK10" s="72">
        <v>3.3333333333333335</v>
      </c>
      <c r="AL10" s="72">
        <v>3.6666666666666665</v>
      </c>
      <c r="AM10" s="72">
        <v>4</v>
      </c>
      <c r="AN10" s="72">
        <v>3.6666666666666665</v>
      </c>
      <c r="AO10" s="72">
        <v>3.8571428571428572</v>
      </c>
      <c r="AP10" s="72">
        <v>3.7142857142857144</v>
      </c>
      <c r="AQ10" s="72">
        <v>3.5714285714285716</v>
      </c>
      <c r="AR10" s="72">
        <v>4</v>
      </c>
      <c r="AS10" s="72">
        <v>3.8571428571428572</v>
      </c>
      <c r="AT10" s="72">
        <v>3.8571428571428572</v>
      </c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</row>
    <row r="11" spans="1:71" x14ac:dyDescent="0.2">
      <c r="A11" s="74" t="s">
        <v>204</v>
      </c>
      <c r="B11" s="68">
        <v>22</v>
      </c>
      <c r="C11" s="69">
        <v>22</v>
      </c>
      <c r="D11" s="69">
        <v>5</v>
      </c>
      <c r="E11" s="68">
        <v>12</v>
      </c>
      <c r="F11" s="70">
        <f t="shared" si="0"/>
        <v>0.54545454545454541</v>
      </c>
      <c r="G11" s="69">
        <v>12</v>
      </c>
      <c r="H11" s="71">
        <f t="shared" si="3"/>
        <v>0.54545454545454541</v>
      </c>
      <c r="I11" s="69">
        <v>3</v>
      </c>
      <c r="J11" s="71">
        <f t="shared" si="1"/>
        <v>0.6</v>
      </c>
      <c r="K11" s="71">
        <f t="shared" si="2"/>
        <v>0.5636363636363636</v>
      </c>
      <c r="L11" s="72">
        <v>2.25</v>
      </c>
      <c r="M11" s="72">
        <v>3.5833333333333335</v>
      </c>
      <c r="N11" s="72">
        <v>1.6363636363636365</v>
      </c>
      <c r="O11" s="72">
        <v>2.9166666666666665</v>
      </c>
      <c r="P11" s="72">
        <v>3.3333333333333335</v>
      </c>
      <c r="Q11" s="72">
        <v>2.5833333333333335</v>
      </c>
      <c r="R11" s="72">
        <v>2.5714285714285716</v>
      </c>
      <c r="S11" s="72">
        <v>1.5</v>
      </c>
      <c r="T11" s="72">
        <v>4.083333333333333</v>
      </c>
      <c r="U11" s="72">
        <v>3.8</v>
      </c>
      <c r="V11" s="72">
        <v>2.5</v>
      </c>
      <c r="W11" s="72">
        <v>2</v>
      </c>
      <c r="X11" s="72">
        <v>2</v>
      </c>
      <c r="Y11" s="72">
        <v>1.3333333333333333</v>
      </c>
      <c r="Z11" s="72">
        <v>0.4</v>
      </c>
      <c r="AA11" s="72">
        <v>2.75</v>
      </c>
      <c r="AB11" s="72">
        <v>2.8333333333333335</v>
      </c>
      <c r="AC11" s="72">
        <v>1.2</v>
      </c>
      <c r="AD11" s="72">
        <v>2.5833333333333335</v>
      </c>
      <c r="AE11" s="72">
        <v>2.5833333333333335</v>
      </c>
      <c r="AF11" s="72">
        <v>3.25</v>
      </c>
      <c r="AG11" s="72">
        <v>2.5</v>
      </c>
      <c r="AH11" s="72">
        <v>3.2727272727272729</v>
      </c>
      <c r="AI11" s="72">
        <v>3.0833333333333335</v>
      </c>
      <c r="AJ11" s="72">
        <v>3.25</v>
      </c>
      <c r="AK11" s="72">
        <v>3.5</v>
      </c>
      <c r="AL11" s="72">
        <v>3.0833333333333335</v>
      </c>
      <c r="AM11" s="72">
        <v>2</v>
      </c>
      <c r="AN11" s="72">
        <v>2</v>
      </c>
      <c r="AO11" s="72">
        <v>2</v>
      </c>
      <c r="AP11" s="72">
        <v>3.3333333333333335</v>
      </c>
      <c r="AQ11" s="72">
        <v>3</v>
      </c>
      <c r="AR11" s="72">
        <v>3</v>
      </c>
      <c r="AS11" s="72">
        <v>2.3333333333333335</v>
      </c>
      <c r="AT11" s="72">
        <v>2.6666666666666665</v>
      </c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</row>
    <row r="12" spans="1:71" ht="24" x14ac:dyDescent="0.2">
      <c r="A12" s="74" t="s">
        <v>205</v>
      </c>
      <c r="B12" s="68">
        <v>8</v>
      </c>
      <c r="C12" s="69">
        <v>8</v>
      </c>
      <c r="D12" s="69">
        <v>8</v>
      </c>
      <c r="E12" s="68">
        <v>1</v>
      </c>
      <c r="F12" s="70" t="s">
        <v>84</v>
      </c>
      <c r="G12" s="69">
        <v>3</v>
      </c>
      <c r="H12" s="71">
        <f t="shared" si="3"/>
        <v>0.375</v>
      </c>
      <c r="I12" s="69">
        <v>2</v>
      </c>
      <c r="J12" s="71">
        <f t="shared" si="1"/>
        <v>0.25</v>
      </c>
      <c r="K12" s="71">
        <f>AVERAGE(H12,J12)</f>
        <v>0.3125</v>
      </c>
      <c r="L12" s="72"/>
      <c r="M12" s="72"/>
      <c r="N12" s="72"/>
      <c r="O12" s="72">
        <v>2.6666666666666665</v>
      </c>
      <c r="P12" s="72">
        <v>3.6666666666666665</v>
      </c>
      <c r="Q12" s="72">
        <v>2</v>
      </c>
      <c r="R12" s="72">
        <v>2.6666666666666665</v>
      </c>
      <c r="S12" s="72">
        <v>2</v>
      </c>
      <c r="T12" s="72">
        <v>4</v>
      </c>
      <c r="U12" s="72">
        <v>2</v>
      </c>
      <c r="V12" s="72">
        <v>3.5</v>
      </c>
      <c r="W12" s="72">
        <v>2</v>
      </c>
      <c r="X12" s="72">
        <v>3</v>
      </c>
      <c r="Y12" s="72">
        <v>2.3333333333333335</v>
      </c>
      <c r="Z12" s="72">
        <v>3</v>
      </c>
      <c r="AA12" s="72">
        <v>2.6666666666666665</v>
      </c>
      <c r="AB12" s="72">
        <v>4.666666666666667</v>
      </c>
      <c r="AC12" s="72"/>
      <c r="AD12" s="72">
        <v>3.6666666666666665</v>
      </c>
      <c r="AE12" s="72">
        <v>3.3333333333333335</v>
      </c>
      <c r="AF12" s="72">
        <v>3.3333333333333335</v>
      </c>
      <c r="AG12" s="72">
        <v>3.6666666666666665</v>
      </c>
      <c r="AH12" s="72">
        <v>3</v>
      </c>
      <c r="AI12" s="72">
        <v>3.3333333333333335</v>
      </c>
      <c r="AJ12" s="72">
        <v>4.333333333333333</v>
      </c>
      <c r="AK12" s="72">
        <v>4.666666666666667</v>
      </c>
      <c r="AL12" s="72">
        <v>4</v>
      </c>
      <c r="AM12" s="72">
        <v>2</v>
      </c>
      <c r="AN12" s="72">
        <v>2</v>
      </c>
      <c r="AO12" s="72">
        <v>1</v>
      </c>
      <c r="AP12" s="72">
        <v>2.5</v>
      </c>
      <c r="AQ12" s="72">
        <v>2</v>
      </c>
      <c r="AR12" s="72">
        <v>2.5</v>
      </c>
      <c r="AS12" s="72">
        <v>2</v>
      </c>
      <c r="AT12" s="72">
        <v>2</v>
      </c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</row>
    <row r="13" spans="1:71" ht="24" x14ac:dyDescent="0.2">
      <c r="A13" s="74" t="s">
        <v>206</v>
      </c>
      <c r="B13" s="68">
        <v>10</v>
      </c>
      <c r="C13" s="69">
        <v>11</v>
      </c>
      <c r="D13" s="69">
        <v>6</v>
      </c>
      <c r="E13" s="68">
        <v>7</v>
      </c>
      <c r="F13" s="70">
        <f t="shared" si="0"/>
        <v>0.7</v>
      </c>
      <c r="G13" s="69">
        <v>5</v>
      </c>
      <c r="H13" s="71">
        <f t="shared" si="3"/>
        <v>0.45454545454545453</v>
      </c>
      <c r="I13" s="69">
        <v>2</v>
      </c>
      <c r="J13" s="71">
        <f t="shared" si="1"/>
        <v>0.33333333333333331</v>
      </c>
      <c r="K13" s="71">
        <f t="shared" si="2"/>
        <v>0.49595959595959593</v>
      </c>
      <c r="L13" s="72">
        <v>4.1428571428571432</v>
      </c>
      <c r="M13" s="72">
        <v>4.2857142857142856</v>
      </c>
      <c r="N13" s="72">
        <v>3.8571428571428572</v>
      </c>
      <c r="O13" s="72">
        <v>3.8</v>
      </c>
      <c r="P13" s="72">
        <v>3.5</v>
      </c>
      <c r="Q13" s="72">
        <v>3.5</v>
      </c>
      <c r="R13" s="72">
        <v>3.6666666666666665</v>
      </c>
      <c r="S13" s="72">
        <v>3.6666666666666665</v>
      </c>
      <c r="T13" s="72">
        <v>4.2</v>
      </c>
      <c r="U13" s="72">
        <v>4</v>
      </c>
      <c r="V13" s="72">
        <v>4</v>
      </c>
      <c r="W13" s="72">
        <v>3</v>
      </c>
      <c r="X13" s="72">
        <v>3</v>
      </c>
      <c r="Y13" s="72">
        <v>2.8</v>
      </c>
      <c r="Z13" s="72">
        <v>3.4</v>
      </c>
      <c r="AA13" s="72">
        <v>2.6</v>
      </c>
      <c r="AB13" s="72">
        <v>3</v>
      </c>
      <c r="AC13" s="72">
        <v>3.25</v>
      </c>
      <c r="AD13" s="72">
        <v>3.6</v>
      </c>
      <c r="AE13" s="72">
        <v>3.6</v>
      </c>
      <c r="AF13" s="72">
        <v>3.8</v>
      </c>
      <c r="AG13" s="72">
        <v>3.8</v>
      </c>
      <c r="AH13" s="72">
        <v>3.75</v>
      </c>
      <c r="AI13" s="72">
        <v>4.25</v>
      </c>
      <c r="AJ13" s="72">
        <v>4.75</v>
      </c>
      <c r="AK13" s="72">
        <v>4.5999999999999996</v>
      </c>
      <c r="AL13" s="72">
        <v>4.4000000000000004</v>
      </c>
      <c r="AM13" s="72">
        <v>0</v>
      </c>
      <c r="AN13" s="72">
        <v>2.5</v>
      </c>
      <c r="AO13" s="72">
        <v>3.5</v>
      </c>
      <c r="AP13" s="72">
        <v>5</v>
      </c>
      <c r="AQ13" s="72">
        <v>4.5</v>
      </c>
      <c r="AR13" s="72">
        <v>5</v>
      </c>
      <c r="AS13" s="72">
        <v>5</v>
      </c>
      <c r="AT13" s="72">
        <v>5</v>
      </c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</row>
    <row r="14" spans="1:71" x14ac:dyDescent="0.2">
      <c r="A14" s="74" t="s">
        <v>207</v>
      </c>
      <c r="B14" s="68"/>
      <c r="C14" s="69">
        <v>19</v>
      </c>
      <c r="D14" s="69"/>
      <c r="E14" s="68" t="s">
        <v>84</v>
      </c>
      <c r="F14" s="70" t="s">
        <v>84</v>
      </c>
      <c r="G14" s="69">
        <v>17</v>
      </c>
      <c r="H14" s="71">
        <f t="shared" si="3"/>
        <v>0.89473684210526316</v>
      </c>
      <c r="I14" s="69" t="s">
        <v>84</v>
      </c>
      <c r="J14" s="71" t="s">
        <v>84</v>
      </c>
      <c r="K14" s="71">
        <f t="shared" si="2"/>
        <v>0.89473684210526316</v>
      </c>
      <c r="L14" s="72">
        <v>2.7058823529411766</v>
      </c>
      <c r="M14" s="72">
        <v>3.4117647058823528</v>
      </c>
      <c r="N14" s="72">
        <v>2.4117647058823528</v>
      </c>
      <c r="O14" s="72">
        <v>2.625</v>
      </c>
      <c r="P14" s="72">
        <v>3.3125</v>
      </c>
      <c r="Q14" s="72">
        <v>2.5882352941176472</v>
      </c>
      <c r="R14" s="72">
        <v>2.3333333333333335</v>
      </c>
      <c r="S14" s="72">
        <v>2.6923076923076925</v>
      </c>
      <c r="T14" s="72">
        <v>3.375</v>
      </c>
      <c r="U14" s="72">
        <v>2.875</v>
      </c>
      <c r="V14" s="72">
        <v>2.3333333333333335</v>
      </c>
      <c r="W14" s="72">
        <v>1.75</v>
      </c>
      <c r="X14" s="72">
        <v>1.5</v>
      </c>
      <c r="Y14" s="72">
        <v>2</v>
      </c>
      <c r="Z14" s="72">
        <v>0.6470588235294118</v>
      </c>
      <c r="AA14" s="72">
        <v>2.3125</v>
      </c>
      <c r="AB14" s="72">
        <v>2.1764705882352939</v>
      </c>
      <c r="AC14" s="72"/>
      <c r="AD14" s="72">
        <v>2.5882352941176472</v>
      </c>
      <c r="AE14" s="72">
        <v>2.3529411764705883</v>
      </c>
      <c r="AF14" s="72">
        <v>2.8235294117647061</v>
      </c>
      <c r="AG14" s="72">
        <v>2.8</v>
      </c>
      <c r="AH14" s="72">
        <v>2.4117647058823528</v>
      </c>
      <c r="AI14" s="72">
        <v>3.5</v>
      </c>
      <c r="AJ14" s="72">
        <v>3.75</v>
      </c>
      <c r="AK14" s="72">
        <v>3.875</v>
      </c>
      <c r="AL14" s="72">
        <v>3.2352941176470589</v>
      </c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</row>
    <row r="15" spans="1:71" ht="24" x14ac:dyDescent="0.2">
      <c r="A15" s="74" t="s">
        <v>208</v>
      </c>
      <c r="B15" s="68">
        <v>7</v>
      </c>
      <c r="C15" s="69">
        <v>7</v>
      </c>
      <c r="D15" s="69">
        <v>7</v>
      </c>
      <c r="E15" s="68">
        <v>7</v>
      </c>
      <c r="F15" s="70">
        <f t="shared" ref="F15:F27" si="4">E15/B15</f>
        <v>1</v>
      </c>
      <c r="G15" s="69">
        <v>7</v>
      </c>
      <c r="H15" s="71">
        <f t="shared" si="3"/>
        <v>1</v>
      </c>
      <c r="I15" s="69">
        <v>4</v>
      </c>
      <c r="J15" s="71">
        <f t="shared" si="1"/>
        <v>0.5714285714285714</v>
      </c>
      <c r="K15" s="71">
        <f t="shared" si="2"/>
        <v>0.8571428571428571</v>
      </c>
      <c r="L15" s="72">
        <v>3.7142857142857144</v>
      </c>
      <c r="M15" s="72">
        <v>4</v>
      </c>
      <c r="N15" s="72">
        <v>2.2857142857142856</v>
      </c>
      <c r="O15" s="72">
        <v>3.1428571428571428</v>
      </c>
      <c r="P15" s="72">
        <v>2.8333333333333335</v>
      </c>
      <c r="Q15" s="72">
        <v>2.6666666666666665</v>
      </c>
      <c r="R15" s="72">
        <v>2.8</v>
      </c>
      <c r="S15" s="72">
        <v>2.6666666666666665</v>
      </c>
      <c r="T15" s="72">
        <v>4.5714285714285712</v>
      </c>
      <c r="U15" s="72">
        <v>3.5</v>
      </c>
      <c r="V15" s="72">
        <v>3</v>
      </c>
      <c r="W15" s="72">
        <v>3</v>
      </c>
      <c r="X15" s="72">
        <v>3</v>
      </c>
      <c r="Y15" s="72">
        <v>2.5714285714285716</v>
      </c>
      <c r="Z15" s="72">
        <v>3</v>
      </c>
      <c r="AA15" s="72">
        <v>3.2857142857142856</v>
      </c>
      <c r="AB15" s="72">
        <v>3.2857142857142856</v>
      </c>
      <c r="AC15" s="72"/>
      <c r="AD15" s="72">
        <v>3.5714285714285716</v>
      </c>
      <c r="AE15" s="72">
        <v>2.8571428571428572</v>
      </c>
      <c r="AF15" s="72">
        <v>3.8571428571428572</v>
      </c>
      <c r="AG15" s="72">
        <v>3.5</v>
      </c>
      <c r="AH15" s="72">
        <v>2.8333333333333335</v>
      </c>
      <c r="AI15" s="72">
        <v>3.6666666666666665</v>
      </c>
      <c r="AJ15" s="72">
        <v>4.5</v>
      </c>
      <c r="AK15" s="72">
        <v>4</v>
      </c>
      <c r="AL15" s="72">
        <v>3.8333333333333335</v>
      </c>
      <c r="AM15" s="72">
        <v>2.25</v>
      </c>
      <c r="AN15" s="72">
        <v>2.25</v>
      </c>
      <c r="AO15" s="72">
        <v>3.75</v>
      </c>
      <c r="AP15" s="72">
        <v>4</v>
      </c>
      <c r="AQ15" s="72">
        <v>4.25</v>
      </c>
      <c r="AR15" s="72">
        <v>4.25</v>
      </c>
      <c r="AS15" s="72">
        <v>3.25</v>
      </c>
      <c r="AT15" s="72">
        <v>3.75</v>
      </c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</row>
    <row r="16" spans="1:71" ht="36" x14ac:dyDescent="0.2">
      <c r="A16" s="74" t="s">
        <v>209</v>
      </c>
      <c r="B16" s="68">
        <v>6</v>
      </c>
      <c r="C16" s="69">
        <v>6</v>
      </c>
      <c r="D16" s="69">
        <v>6</v>
      </c>
      <c r="E16" s="68">
        <v>5</v>
      </c>
      <c r="F16" s="70">
        <f t="shared" si="4"/>
        <v>0.83333333333333337</v>
      </c>
      <c r="G16" s="69">
        <v>5</v>
      </c>
      <c r="H16" s="71">
        <f t="shared" si="3"/>
        <v>0.83333333333333337</v>
      </c>
      <c r="I16" s="76">
        <v>1</v>
      </c>
      <c r="J16" s="71"/>
      <c r="K16" s="71" t="s">
        <v>84</v>
      </c>
      <c r="L16" s="72">
        <v>2.8</v>
      </c>
      <c r="M16" s="72">
        <v>3.6</v>
      </c>
      <c r="N16" s="72">
        <v>3</v>
      </c>
      <c r="O16" s="72">
        <v>3.6</v>
      </c>
      <c r="P16" s="72">
        <v>4</v>
      </c>
      <c r="Q16" s="72">
        <v>3.4</v>
      </c>
      <c r="R16" s="72">
        <v>3.8</v>
      </c>
      <c r="S16" s="72">
        <v>2.8</v>
      </c>
      <c r="T16" s="72">
        <v>4.333333333333333</v>
      </c>
      <c r="U16" s="72">
        <v>4</v>
      </c>
      <c r="V16" s="72">
        <v>3</v>
      </c>
      <c r="W16" s="72">
        <v>2</v>
      </c>
      <c r="X16" s="72">
        <v>3</v>
      </c>
      <c r="Y16" s="72">
        <v>3.4</v>
      </c>
      <c r="Z16" s="72">
        <v>3</v>
      </c>
      <c r="AA16" s="72">
        <v>3.4</v>
      </c>
      <c r="AB16" s="72">
        <v>3.4</v>
      </c>
      <c r="AC16" s="72"/>
      <c r="AD16" s="72">
        <v>3.8</v>
      </c>
      <c r="AE16" s="72">
        <v>3.6</v>
      </c>
      <c r="AF16" s="72">
        <v>3.6</v>
      </c>
      <c r="AG16" s="72">
        <v>4</v>
      </c>
      <c r="AH16" s="72">
        <v>4.2</v>
      </c>
      <c r="AI16" s="72">
        <v>4.2</v>
      </c>
      <c r="AJ16" s="72">
        <v>3.8</v>
      </c>
      <c r="AK16" s="72">
        <v>3.75</v>
      </c>
      <c r="AL16" s="72">
        <v>4</v>
      </c>
      <c r="AM16" s="72"/>
      <c r="AN16" s="72"/>
      <c r="AO16" s="72"/>
      <c r="AP16" s="72"/>
      <c r="AQ16" s="72"/>
      <c r="AR16" s="72"/>
      <c r="AS16" s="72"/>
      <c r="AT16" s="72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</row>
    <row r="17" spans="1:71" ht="48" x14ac:dyDescent="0.2">
      <c r="A17" s="77" t="s">
        <v>210</v>
      </c>
      <c r="B17" s="68">
        <v>13</v>
      </c>
      <c r="C17" s="69">
        <v>13</v>
      </c>
      <c r="D17" s="69">
        <v>13</v>
      </c>
      <c r="E17" s="68">
        <v>12</v>
      </c>
      <c r="F17" s="70">
        <f t="shared" si="4"/>
        <v>0.92307692307692313</v>
      </c>
      <c r="G17" s="69">
        <v>8</v>
      </c>
      <c r="H17" s="71">
        <f t="shared" si="3"/>
        <v>0.61538461538461542</v>
      </c>
      <c r="I17" s="69">
        <v>4</v>
      </c>
      <c r="J17" s="71">
        <f t="shared" si="1"/>
        <v>0.30769230769230771</v>
      </c>
      <c r="K17" s="71">
        <f t="shared" si="2"/>
        <v>0.61538461538461542</v>
      </c>
      <c r="L17" s="72">
        <v>3.5833333333333335</v>
      </c>
      <c r="M17" s="72">
        <v>4.5</v>
      </c>
      <c r="N17" s="72">
        <v>3.4166666666666665</v>
      </c>
      <c r="O17" s="72">
        <v>4.2222222222222223</v>
      </c>
      <c r="P17" s="72">
        <v>4.1111111111111107</v>
      </c>
      <c r="Q17" s="72">
        <v>3.3333333333333335</v>
      </c>
      <c r="R17" s="72">
        <v>2.75</v>
      </c>
      <c r="S17" s="72">
        <v>3.6</v>
      </c>
      <c r="T17" s="72">
        <v>4.375</v>
      </c>
      <c r="U17" s="72">
        <v>3.75</v>
      </c>
      <c r="V17" s="72">
        <v>2.6666666666666665</v>
      </c>
      <c r="W17" s="72">
        <v>3</v>
      </c>
      <c r="X17" s="72">
        <v>3.75</v>
      </c>
      <c r="Y17" s="72">
        <v>2.5</v>
      </c>
      <c r="Z17" s="72">
        <v>3.5</v>
      </c>
      <c r="AA17" s="72">
        <v>3.375</v>
      </c>
      <c r="AB17" s="72">
        <v>3.2857142857142856</v>
      </c>
      <c r="AC17" s="72"/>
      <c r="AD17" s="72">
        <v>3.25</v>
      </c>
      <c r="AE17" s="72">
        <v>3.125</v>
      </c>
      <c r="AF17" s="72">
        <v>2.75</v>
      </c>
      <c r="AG17" s="72">
        <v>2.6666666666666665</v>
      </c>
      <c r="AH17" s="72">
        <v>1.75</v>
      </c>
      <c r="AI17" s="72">
        <v>3.75</v>
      </c>
      <c r="AJ17" s="72">
        <v>4.375</v>
      </c>
      <c r="AK17" s="72">
        <v>4.125</v>
      </c>
      <c r="AL17" s="72">
        <v>3.125</v>
      </c>
      <c r="AM17" s="72">
        <v>3.5</v>
      </c>
      <c r="AN17" s="72">
        <v>3.5</v>
      </c>
      <c r="AO17" s="72">
        <v>2.5</v>
      </c>
      <c r="AP17" s="72">
        <v>3.25</v>
      </c>
      <c r="AQ17" s="72">
        <v>4</v>
      </c>
      <c r="AR17" s="72">
        <v>4</v>
      </c>
      <c r="AS17" s="72">
        <v>4</v>
      </c>
      <c r="AT17" s="72">
        <v>3.5</v>
      </c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</row>
    <row r="18" spans="1:71" x14ac:dyDescent="0.2">
      <c r="A18" s="74" t="s">
        <v>211</v>
      </c>
      <c r="B18" s="68">
        <v>23</v>
      </c>
      <c r="C18" s="69">
        <v>23</v>
      </c>
      <c r="D18" s="69">
        <v>23</v>
      </c>
      <c r="E18" s="68">
        <v>14</v>
      </c>
      <c r="F18" s="70">
        <f t="shared" si="4"/>
        <v>0.60869565217391308</v>
      </c>
      <c r="G18" s="69">
        <v>16</v>
      </c>
      <c r="H18" s="71">
        <f t="shared" si="3"/>
        <v>0.69565217391304346</v>
      </c>
      <c r="I18" s="69">
        <v>6</v>
      </c>
      <c r="J18" s="71">
        <f t="shared" si="1"/>
        <v>0.2608695652173913</v>
      </c>
      <c r="K18" s="71">
        <f t="shared" si="2"/>
        <v>0.52173913043478259</v>
      </c>
      <c r="L18" s="72">
        <v>3.1428571428571428</v>
      </c>
      <c r="M18" s="72">
        <v>3.6428571428571428</v>
      </c>
      <c r="N18" s="72">
        <v>3.0714285714285716</v>
      </c>
      <c r="O18" s="72">
        <v>3.1333333333333333</v>
      </c>
      <c r="P18" s="72">
        <v>3.1333333333333333</v>
      </c>
      <c r="Q18" s="72">
        <v>2.4615384615384617</v>
      </c>
      <c r="R18" s="72">
        <v>2.8461538461538463</v>
      </c>
      <c r="S18" s="72">
        <v>2.7142857142857144</v>
      </c>
      <c r="T18" s="72">
        <v>3.6923076923076925</v>
      </c>
      <c r="U18" s="72">
        <v>3.2857142857142856</v>
      </c>
      <c r="V18" s="72">
        <v>3.5</v>
      </c>
      <c r="W18" s="72">
        <v>3</v>
      </c>
      <c r="X18" s="72">
        <v>3.1111111111111112</v>
      </c>
      <c r="Y18" s="72">
        <v>3.6</v>
      </c>
      <c r="Z18" s="72">
        <v>2.5714285714285716</v>
      </c>
      <c r="AA18" s="72">
        <v>3.5333333333333332</v>
      </c>
      <c r="AB18" s="72">
        <v>3.5333333333333332</v>
      </c>
      <c r="AC18" s="72"/>
      <c r="AD18" s="72">
        <v>3.125</v>
      </c>
      <c r="AE18" s="72">
        <v>3.125</v>
      </c>
      <c r="AF18" s="72">
        <v>3.75</v>
      </c>
      <c r="AG18" s="72">
        <v>3.625</v>
      </c>
      <c r="AH18" s="72">
        <v>3.5</v>
      </c>
      <c r="AI18" s="72">
        <v>3.75</v>
      </c>
      <c r="AJ18" s="72">
        <v>3.8571428571428572</v>
      </c>
      <c r="AK18" s="72">
        <v>4</v>
      </c>
      <c r="AL18" s="72">
        <v>3.875</v>
      </c>
      <c r="AM18" s="72">
        <v>3</v>
      </c>
      <c r="AN18" s="72">
        <v>3</v>
      </c>
      <c r="AO18" s="72">
        <v>2.8333333333333335</v>
      </c>
      <c r="AP18" s="72">
        <v>3.8333333333333335</v>
      </c>
      <c r="AQ18" s="72">
        <v>3.1666666666666665</v>
      </c>
      <c r="AR18" s="72">
        <v>3.1666666666666665</v>
      </c>
      <c r="AS18" s="72">
        <v>3.5</v>
      </c>
      <c r="AT18" s="72">
        <v>3.5</v>
      </c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</row>
    <row r="19" spans="1:71" x14ac:dyDescent="0.2">
      <c r="A19" s="74" t="s">
        <v>212</v>
      </c>
      <c r="B19" s="68">
        <v>10</v>
      </c>
      <c r="C19" s="69">
        <v>10</v>
      </c>
      <c r="D19" s="69">
        <v>10</v>
      </c>
      <c r="E19" s="68">
        <v>7</v>
      </c>
      <c r="F19" s="70">
        <f t="shared" si="4"/>
        <v>0.7</v>
      </c>
      <c r="G19" s="69">
        <v>5</v>
      </c>
      <c r="H19" s="71">
        <f t="shared" si="3"/>
        <v>0.5</v>
      </c>
      <c r="I19" s="69">
        <v>3</v>
      </c>
      <c r="J19" s="71">
        <f t="shared" si="1"/>
        <v>0.3</v>
      </c>
      <c r="K19" s="71">
        <f t="shared" si="2"/>
        <v>0.5</v>
      </c>
      <c r="L19" s="72">
        <v>1.7142857142857142</v>
      </c>
      <c r="M19" s="72">
        <v>3.2857142857142856</v>
      </c>
      <c r="N19" s="72">
        <v>2</v>
      </c>
      <c r="O19" s="72">
        <v>2.8</v>
      </c>
      <c r="P19" s="72">
        <v>4.5</v>
      </c>
      <c r="Q19" s="72">
        <v>2.25</v>
      </c>
      <c r="R19" s="72">
        <v>4</v>
      </c>
      <c r="S19" s="72">
        <v>3.5</v>
      </c>
      <c r="T19" s="72">
        <v>4.5</v>
      </c>
      <c r="U19" s="72">
        <v>4</v>
      </c>
      <c r="V19" s="72">
        <v>4.5</v>
      </c>
      <c r="W19" s="72"/>
      <c r="X19" s="72"/>
      <c r="Y19" s="72">
        <v>1.2</v>
      </c>
      <c r="Z19" s="72">
        <v>2.6</v>
      </c>
      <c r="AA19" s="72">
        <v>2.8</v>
      </c>
      <c r="AB19" s="72">
        <v>3</v>
      </c>
      <c r="AC19" s="72"/>
      <c r="AD19" s="72">
        <v>3.6666666666666665</v>
      </c>
      <c r="AE19" s="72">
        <v>3.25</v>
      </c>
      <c r="AF19" s="72">
        <v>4</v>
      </c>
      <c r="AG19" s="72">
        <v>4.2</v>
      </c>
      <c r="AH19" s="72">
        <v>4.25</v>
      </c>
      <c r="AI19" s="72">
        <v>4</v>
      </c>
      <c r="AJ19" s="72">
        <v>4.25</v>
      </c>
      <c r="AK19" s="72">
        <v>4.25</v>
      </c>
      <c r="AL19" s="72">
        <v>4</v>
      </c>
      <c r="AM19" s="72">
        <v>5</v>
      </c>
      <c r="AN19" s="72">
        <v>5</v>
      </c>
      <c r="AO19" s="72">
        <v>2.6666666666666665</v>
      </c>
      <c r="AP19" s="72">
        <v>5</v>
      </c>
      <c r="AQ19" s="72">
        <v>4.666666666666667</v>
      </c>
      <c r="AR19" s="72">
        <v>4.333333333333333</v>
      </c>
      <c r="AS19" s="72">
        <v>3.6666666666666665</v>
      </c>
      <c r="AT19" s="72">
        <v>3</v>
      </c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</row>
    <row r="20" spans="1:71" ht="36" x14ac:dyDescent="0.2">
      <c r="A20" s="74" t="s">
        <v>213</v>
      </c>
      <c r="B20" s="68">
        <v>4</v>
      </c>
      <c r="C20" s="69">
        <v>4</v>
      </c>
      <c r="D20" s="69">
        <v>4</v>
      </c>
      <c r="E20" s="68">
        <v>3</v>
      </c>
      <c r="F20" s="70">
        <f t="shared" si="4"/>
        <v>0.75</v>
      </c>
      <c r="G20" s="69">
        <v>4</v>
      </c>
      <c r="H20" s="71">
        <f t="shared" si="3"/>
        <v>1</v>
      </c>
      <c r="I20" s="76">
        <v>1</v>
      </c>
      <c r="J20" s="71"/>
      <c r="K20" s="71" t="s">
        <v>84</v>
      </c>
      <c r="L20" s="72">
        <v>4</v>
      </c>
      <c r="M20" s="72">
        <v>4.666666666666667</v>
      </c>
      <c r="N20" s="72">
        <v>2.6666666666666665</v>
      </c>
      <c r="O20" s="72">
        <v>3.75</v>
      </c>
      <c r="P20" s="72">
        <v>4.5</v>
      </c>
      <c r="Q20" s="72">
        <v>3.75</v>
      </c>
      <c r="R20" s="72">
        <v>3</v>
      </c>
      <c r="S20" s="72">
        <v>4.333333333333333</v>
      </c>
      <c r="T20" s="72">
        <v>5</v>
      </c>
      <c r="U20" s="72">
        <v>3</v>
      </c>
      <c r="V20" s="72">
        <v>4</v>
      </c>
      <c r="W20" s="72">
        <v>3</v>
      </c>
      <c r="X20" s="72">
        <v>4</v>
      </c>
      <c r="Y20" s="72">
        <v>3.6666666666666665</v>
      </c>
      <c r="Z20" s="72">
        <v>4</v>
      </c>
      <c r="AA20" s="72">
        <v>4.25</v>
      </c>
      <c r="AB20" s="72">
        <v>3.75</v>
      </c>
      <c r="AC20" s="72"/>
      <c r="AD20" s="72">
        <v>3.75</v>
      </c>
      <c r="AE20" s="72">
        <v>3.75</v>
      </c>
      <c r="AF20" s="72">
        <v>3.75</v>
      </c>
      <c r="AG20" s="72">
        <v>3.6666666666666665</v>
      </c>
      <c r="AH20" s="72">
        <v>3.6666666666666665</v>
      </c>
      <c r="AI20" s="72">
        <v>4</v>
      </c>
      <c r="AJ20" s="72">
        <v>4.75</v>
      </c>
      <c r="AK20" s="72">
        <v>4.25</v>
      </c>
      <c r="AL20" s="72">
        <v>4</v>
      </c>
      <c r="AM20" s="72"/>
      <c r="AN20" s="72"/>
      <c r="AO20" s="72"/>
      <c r="AP20" s="72"/>
      <c r="AQ20" s="72"/>
      <c r="AR20" s="72"/>
      <c r="AS20" s="72"/>
      <c r="AT20" s="72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</row>
    <row r="21" spans="1:71" ht="24" x14ac:dyDescent="0.2">
      <c r="A21" s="74" t="s">
        <v>214</v>
      </c>
      <c r="B21" s="68">
        <v>13</v>
      </c>
      <c r="C21" s="69">
        <v>13</v>
      </c>
      <c r="D21" s="69">
        <v>13</v>
      </c>
      <c r="E21" s="75">
        <v>1</v>
      </c>
      <c r="F21" s="70" t="s">
        <v>84</v>
      </c>
      <c r="G21" s="69">
        <v>3</v>
      </c>
      <c r="H21" s="71">
        <f t="shared" si="3"/>
        <v>0.23076923076923078</v>
      </c>
      <c r="I21" s="69">
        <v>6</v>
      </c>
      <c r="J21" s="71">
        <f t="shared" si="1"/>
        <v>0.46153846153846156</v>
      </c>
      <c r="K21" s="71">
        <f>AVERAGE(H21,J21)</f>
        <v>0.34615384615384615</v>
      </c>
      <c r="L21" s="72"/>
      <c r="M21" s="72"/>
      <c r="N21" s="72"/>
      <c r="O21" s="72">
        <v>3.6666666666666665</v>
      </c>
      <c r="P21" s="72">
        <v>2.6666666666666665</v>
      </c>
      <c r="Q21" s="72">
        <v>1.5</v>
      </c>
      <c r="R21" s="72">
        <v>1.5</v>
      </c>
      <c r="S21" s="72">
        <v>3</v>
      </c>
      <c r="T21" s="72">
        <v>3.5</v>
      </c>
      <c r="U21" s="72">
        <v>4</v>
      </c>
      <c r="V21" s="72">
        <v>4</v>
      </c>
      <c r="W21" s="72"/>
      <c r="X21" s="72">
        <v>4</v>
      </c>
      <c r="Y21" s="72">
        <v>3.6666666666666665</v>
      </c>
      <c r="Z21" s="72">
        <v>4</v>
      </c>
      <c r="AA21" s="72">
        <v>2.6666666666666665</v>
      </c>
      <c r="AB21" s="72">
        <v>3.6666666666666665</v>
      </c>
      <c r="AC21" s="72"/>
      <c r="AD21" s="72">
        <v>3.3333333333333335</v>
      </c>
      <c r="AE21" s="72">
        <v>4</v>
      </c>
      <c r="AF21" s="72"/>
      <c r="AG21" s="72">
        <v>3.5</v>
      </c>
      <c r="AH21" s="72">
        <v>3</v>
      </c>
      <c r="AI21" s="72">
        <v>4</v>
      </c>
      <c r="AJ21" s="72"/>
      <c r="AK21" s="72">
        <v>4</v>
      </c>
      <c r="AL21" s="72"/>
      <c r="AM21" s="72">
        <v>3</v>
      </c>
      <c r="AN21" s="72">
        <v>2.6666666666666665</v>
      </c>
      <c r="AO21" s="72">
        <v>2.6666666666666665</v>
      </c>
      <c r="AP21" s="72">
        <v>3.1666666666666665</v>
      </c>
      <c r="AQ21" s="72">
        <v>2.1666666666666665</v>
      </c>
      <c r="AR21" s="72">
        <v>3.5</v>
      </c>
      <c r="AS21" s="72">
        <v>3.1666666666666665</v>
      </c>
      <c r="AT21" s="72">
        <v>2.5</v>
      </c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</row>
    <row r="22" spans="1:71" ht="24" x14ac:dyDescent="0.2">
      <c r="A22" s="77" t="s">
        <v>215</v>
      </c>
      <c r="B22" s="68">
        <v>18</v>
      </c>
      <c r="C22" s="69">
        <v>16</v>
      </c>
      <c r="D22" s="69"/>
      <c r="E22" s="68">
        <v>7</v>
      </c>
      <c r="F22" s="70">
        <f t="shared" si="4"/>
        <v>0.3888888888888889</v>
      </c>
      <c r="G22" s="69">
        <v>9</v>
      </c>
      <c r="H22" s="71">
        <f t="shared" si="3"/>
        <v>0.5625</v>
      </c>
      <c r="I22" s="78" t="s">
        <v>84</v>
      </c>
      <c r="J22" s="71"/>
      <c r="K22" s="71">
        <f>AVERAGE(F22,H22)</f>
        <v>0.47569444444444442</v>
      </c>
      <c r="L22" s="72">
        <v>3.4285714285714284</v>
      </c>
      <c r="M22" s="72">
        <v>3.8571428571428572</v>
      </c>
      <c r="N22" s="72">
        <v>3.4285714285714284</v>
      </c>
      <c r="O22" s="72">
        <v>3.2222222222222223</v>
      </c>
      <c r="P22" s="72">
        <v>4.333333333333333</v>
      </c>
      <c r="Q22" s="72">
        <v>2.4444444444444446</v>
      </c>
      <c r="R22" s="72">
        <v>2.6666666666666665</v>
      </c>
      <c r="S22" s="72">
        <v>3.4</v>
      </c>
      <c r="T22" s="72">
        <v>4</v>
      </c>
      <c r="U22" s="72">
        <v>4</v>
      </c>
      <c r="V22" s="72">
        <v>4.2</v>
      </c>
      <c r="W22" s="72">
        <v>4</v>
      </c>
      <c r="X22" s="72">
        <v>4</v>
      </c>
      <c r="Y22" s="72">
        <v>1.5555555555555556</v>
      </c>
      <c r="Z22" s="72">
        <v>1.7142857142857142</v>
      </c>
      <c r="AA22" s="72">
        <v>2.2222222222222223</v>
      </c>
      <c r="AB22" s="72">
        <v>1.8888888888888888</v>
      </c>
      <c r="AC22" s="72"/>
      <c r="AD22" s="72">
        <v>2.5555555555555554</v>
      </c>
      <c r="AE22" s="72">
        <v>1.8888888888888888</v>
      </c>
      <c r="AF22" s="72">
        <v>4</v>
      </c>
      <c r="AG22" s="72">
        <v>3.7142857142857144</v>
      </c>
      <c r="AH22" s="72">
        <v>3.5555555555555554</v>
      </c>
      <c r="AI22" s="72">
        <v>4</v>
      </c>
      <c r="AJ22" s="72">
        <v>3.7777777777777777</v>
      </c>
      <c r="AK22" s="72">
        <v>3.7777777777777777</v>
      </c>
      <c r="AL22" s="72">
        <v>4</v>
      </c>
      <c r="AR22" s="72">
        <v>3</v>
      </c>
      <c r="AS22" s="72">
        <v>2</v>
      </c>
      <c r="AT22" s="72">
        <v>2.25</v>
      </c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</row>
    <row r="23" spans="1:71" ht="36" x14ac:dyDescent="0.2">
      <c r="A23" s="74" t="s">
        <v>216</v>
      </c>
      <c r="B23" s="68">
        <v>5</v>
      </c>
      <c r="C23" s="69">
        <v>5</v>
      </c>
      <c r="D23" s="69">
        <v>5</v>
      </c>
      <c r="E23" s="68">
        <v>2</v>
      </c>
      <c r="F23" s="70">
        <f t="shared" si="4"/>
        <v>0.4</v>
      </c>
      <c r="G23" s="69">
        <v>1</v>
      </c>
      <c r="H23" s="71" t="s">
        <v>84</v>
      </c>
      <c r="I23" s="76">
        <v>1</v>
      </c>
      <c r="J23" s="71" t="s">
        <v>84</v>
      </c>
      <c r="K23" s="71" t="s">
        <v>84</v>
      </c>
      <c r="L23" s="72">
        <v>4</v>
      </c>
      <c r="M23" s="72">
        <v>5</v>
      </c>
      <c r="N23" s="72">
        <v>3</v>
      </c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</row>
    <row r="24" spans="1:71" ht="24" x14ac:dyDescent="0.2">
      <c r="A24" s="74" t="s">
        <v>217</v>
      </c>
      <c r="B24" s="68">
        <v>25</v>
      </c>
      <c r="C24" s="69">
        <v>25</v>
      </c>
      <c r="D24" s="69">
        <v>25</v>
      </c>
      <c r="E24" s="68">
        <v>19</v>
      </c>
      <c r="F24" s="70">
        <f t="shared" si="4"/>
        <v>0.76</v>
      </c>
      <c r="G24" s="69">
        <v>19</v>
      </c>
      <c r="H24" s="71">
        <f t="shared" ref="H24:H39" si="5">G24/C24</f>
        <v>0.76</v>
      </c>
      <c r="I24" s="69">
        <v>3</v>
      </c>
      <c r="J24" s="71">
        <f t="shared" si="1"/>
        <v>0.12</v>
      </c>
      <c r="K24" s="71">
        <f t="shared" si="2"/>
        <v>0.54666666666666675</v>
      </c>
      <c r="L24" s="72">
        <v>3.9473684210526314</v>
      </c>
      <c r="M24" s="72">
        <v>4.4736842105263159</v>
      </c>
      <c r="N24" s="72">
        <v>4</v>
      </c>
      <c r="O24" s="72">
        <v>4.1578947368421053</v>
      </c>
      <c r="P24" s="72">
        <v>4.0526315789473681</v>
      </c>
      <c r="Q24" s="72">
        <v>3.25</v>
      </c>
      <c r="R24" s="72">
        <v>3.5294117647058822</v>
      </c>
      <c r="S24" s="72">
        <v>2.8333333333333335</v>
      </c>
      <c r="T24" s="72">
        <v>4.1333333333333337</v>
      </c>
      <c r="U24" s="72">
        <v>3.1666666666666665</v>
      </c>
      <c r="V24" s="72">
        <v>3.8333333333333335</v>
      </c>
      <c r="W24" s="72">
        <v>2.8333333333333335</v>
      </c>
      <c r="X24" s="72">
        <v>3.1666666666666665</v>
      </c>
      <c r="Y24" s="72">
        <v>3.3684210526315788</v>
      </c>
      <c r="Z24" s="72">
        <v>2</v>
      </c>
      <c r="AA24" s="72">
        <v>3.1578947368421053</v>
      </c>
      <c r="AB24" s="72">
        <v>4.1578947368421053</v>
      </c>
      <c r="AC24" s="72"/>
      <c r="AD24" s="72">
        <v>4.5263157894736841</v>
      </c>
      <c r="AE24" s="72">
        <v>4.0555555555555554</v>
      </c>
      <c r="AF24" s="72">
        <v>3.9473684210526314</v>
      </c>
      <c r="AG24" s="72">
        <v>3.9375</v>
      </c>
      <c r="AH24" s="72">
        <v>4.1578947368421053</v>
      </c>
      <c r="AI24" s="72">
        <v>4.4444444444444446</v>
      </c>
      <c r="AJ24" s="72">
        <v>4.2666666666666666</v>
      </c>
      <c r="AK24" s="72">
        <v>4.4285714285714288</v>
      </c>
      <c r="AL24" s="72">
        <v>4.2222222222222223</v>
      </c>
      <c r="AM24" s="72">
        <v>5</v>
      </c>
      <c r="AN24" s="72">
        <v>4.666666666666667</v>
      </c>
      <c r="AO24" s="72">
        <v>4.333333333333333</v>
      </c>
      <c r="AP24" s="72">
        <v>5</v>
      </c>
      <c r="AQ24" s="72">
        <v>4.666666666666667</v>
      </c>
      <c r="AR24" s="72">
        <v>5</v>
      </c>
      <c r="AS24" s="72">
        <v>5</v>
      </c>
      <c r="AT24" s="72">
        <v>5</v>
      </c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</row>
    <row r="25" spans="1:71" x14ac:dyDescent="0.2">
      <c r="A25" s="77" t="s">
        <v>218</v>
      </c>
      <c r="B25" s="68">
        <v>4</v>
      </c>
      <c r="C25" s="69">
        <v>4</v>
      </c>
      <c r="D25" s="69">
        <v>4</v>
      </c>
      <c r="E25" s="68">
        <v>4</v>
      </c>
      <c r="F25" s="70">
        <f t="shared" si="4"/>
        <v>1</v>
      </c>
      <c r="G25" s="69">
        <v>4</v>
      </c>
      <c r="H25" s="71">
        <f t="shared" si="5"/>
        <v>1</v>
      </c>
      <c r="I25" s="69">
        <v>3</v>
      </c>
      <c r="J25" s="71">
        <f t="shared" si="1"/>
        <v>0.75</v>
      </c>
      <c r="K25" s="71">
        <f t="shared" si="2"/>
        <v>0.91666666666666663</v>
      </c>
      <c r="L25" s="72">
        <v>3.5</v>
      </c>
      <c r="M25" s="72">
        <v>3.5</v>
      </c>
      <c r="N25" s="72">
        <v>2.6666666666666665</v>
      </c>
      <c r="O25" s="72">
        <v>4</v>
      </c>
      <c r="P25" s="72">
        <v>3.75</v>
      </c>
      <c r="Q25" s="72">
        <v>3.5</v>
      </c>
      <c r="R25" s="72">
        <v>3.5</v>
      </c>
      <c r="S25" s="72">
        <v>2.5</v>
      </c>
      <c r="T25" s="72">
        <v>4</v>
      </c>
      <c r="U25" s="72">
        <v>2</v>
      </c>
      <c r="V25" s="72"/>
      <c r="W25" s="72"/>
      <c r="X25" s="72"/>
      <c r="Y25" s="72">
        <v>3.3333333333333335</v>
      </c>
      <c r="Z25" s="72">
        <v>3.5</v>
      </c>
      <c r="AA25" s="72">
        <v>2.75</v>
      </c>
      <c r="AB25" s="72">
        <v>3.75</v>
      </c>
      <c r="AC25" s="72"/>
      <c r="AD25" s="72">
        <v>3.5</v>
      </c>
      <c r="AE25" s="72">
        <v>3</v>
      </c>
      <c r="AF25" s="72">
        <v>3.5</v>
      </c>
      <c r="AG25" s="72">
        <v>3.25</v>
      </c>
      <c r="AH25" s="72">
        <v>4</v>
      </c>
      <c r="AI25" s="72">
        <v>1.5</v>
      </c>
      <c r="AJ25" s="72">
        <v>4</v>
      </c>
      <c r="AK25" s="72">
        <v>4</v>
      </c>
      <c r="AL25" s="72">
        <v>3.3333333333333335</v>
      </c>
      <c r="AM25" s="72">
        <v>4.666666666666667</v>
      </c>
      <c r="AN25" s="72">
        <v>4.666666666666667</v>
      </c>
      <c r="AO25" s="72">
        <v>2.6666666666666665</v>
      </c>
      <c r="AP25" s="72">
        <v>4</v>
      </c>
      <c r="AQ25" s="72">
        <v>3.3333333333333335</v>
      </c>
      <c r="AR25" s="72">
        <v>3.3333333333333335</v>
      </c>
      <c r="AS25" s="72">
        <v>2.6666666666666665</v>
      </c>
      <c r="AT25" s="72">
        <v>3.3333333333333335</v>
      </c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</row>
    <row r="26" spans="1:71" ht="24" x14ac:dyDescent="0.2">
      <c r="A26" s="77" t="s">
        <v>219</v>
      </c>
      <c r="B26" s="68">
        <v>10</v>
      </c>
      <c r="C26" s="69">
        <v>10</v>
      </c>
      <c r="D26" s="69"/>
      <c r="E26" s="68">
        <v>9</v>
      </c>
      <c r="F26" s="70">
        <f t="shared" si="4"/>
        <v>0.9</v>
      </c>
      <c r="G26" s="69">
        <v>9</v>
      </c>
      <c r="H26" s="71">
        <f t="shared" si="5"/>
        <v>0.9</v>
      </c>
      <c r="I26" s="69" t="s">
        <v>84</v>
      </c>
      <c r="J26" s="71" t="s">
        <v>84</v>
      </c>
      <c r="K26" s="71">
        <f t="shared" si="2"/>
        <v>0.9</v>
      </c>
      <c r="L26" s="72">
        <v>2.1111111111111112</v>
      </c>
      <c r="M26" s="72">
        <v>3.6666666666666665</v>
      </c>
      <c r="N26" s="72">
        <v>2</v>
      </c>
      <c r="O26" s="72">
        <v>3.1111111111111112</v>
      </c>
      <c r="P26" s="72">
        <v>3</v>
      </c>
      <c r="Q26" s="72">
        <v>2.7777777777777777</v>
      </c>
      <c r="R26" s="72">
        <v>3</v>
      </c>
      <c r="S26" s="72">
        <v>4.1428571428571432</v>
      </c>
      <c r="T26" s="72">
        <v>3.625</v>
      </c>
      <c r="U26" s="72">
        <v>4.333333333333333</v>
      </c>
      <c r="V26" s="72">
        <v>3.5</v>
      </c>
      <c r="W26" s="72">
        <v>4</v>
      </c>
      <c r="X26" s="72">
        <v>2.6666666666666665</v>
      </c>
      <c r="Y26" s="72">
        <v>0.88888888888888884</v>
      </c>
      <c r="Z26" s="72">
        <v>0.2857142857142857</v>
      </c>
      <c r="AA26" s="72">
        <v>1.2222222222222223</v>
      </c>
      <c r="AB26" s="72">
        <v>2</v>
      </c>
      <c r="AC26" s="72"/>
      <c r="AD26" s="72">
        <v>2.4444444444444446</v>
      </c>
      <c r="AE26" s="72">
        <v>2.2222222222222223</v>
      </c>
      <c r="AF26" s="72">
        <v>2.8888888888888888</v>
      </c>
      <c r="AG26" s="72">
        <v>3.2222222222222223</v>
      </c>
      <c r="AH26" s="72">
        <v>3</v>
      </c>
      <c r="AI26" s="72">
        <v>2.8888888888888888</v>
      </c>
      <c r="AJ26" s="72">
        <v>3.7142857142857144</v>
      </c>
      <c r="AK26" s="72">
        <v>4.2857142857142856</v>
      </c>
      <c r="AL26" s="72">
        <v>3.625</v>
      </c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</row>
    <row r="27" spans="1:71" x14ac:dyDescent="0.2">
      <c r="A27" s="74" t="s">
        <v>220</v>
      </c>
      <c r="B27" s="79">
        <v>20</v>
      </c>
      <c r="C27" s="69">
        <v>20</v>
      </c>
      <c r="D27" s="69">
        <v>5</v>
      </c>
      <c r="E27" s="79">
        <v>10</v>
      </c>
      <c r="F27" s="70">
        <f t="shared" si="4"/>
        <v>0.5</v>
      </c>
      <c r="G27" s="69">
        <v>7</v>
      </c>
      <c r="H27" s="71">
        <f t="shared" si="5"/>
        <v>0.35</v>
      </c>
      <c r="I27" s="69">
        <v>4</v>
      </c>
      <c r="J27" s="71">
        <f t="shared" si="1"/>
        <v>0.8</v>
      </c>
      <c r="K27" s="71">
        <f t="shared" si="2"/>
        <v>0.54999999999999993</v>
      </c>
      <c r="L27" s="72">
        <v>3.7777777777777777</v>
      </c>
      <c r="M27" s="72">
        <v>3.6666666666666665</v>
      </c>
      <c r="N27" s="72">
        <v>3.5</v>
      </c>
      <c r="O27" s="72">
        <v>3</v>
      </c>
      <c r="P27" s="72">
        <v>3.2</v>
      </c>
      <c r="Q27" s="72">
        <v>2.0909090909090908</v>
      </c>
      <c r="R27" s="72">
        <v>2.375</v>
      </c>
      <c r="S27" s="72">
        <v>3.4285714285714284</v>
      </c>
      <c r="T27" s="72">
        <v>3.9090909090909092</v>
      </c>
      <c r="U27" s="72">
        <v>3</v>
      </c>
      <c r="V27" s="72">
        <v>3</v>
      </c>
      <c r="W27" s="72">
        <v>3</v>
      </c>
      <c r="X27" s="72">
        <v>3</v>
      </c>
      <c r="Y27" s="72">
        <v>2.75</v>
      </c>
      <c r="Z27" s="72">
        <v>3.4615384615384617</v>
      </c>
      <c r="AA27" s="72">
        <v>2.3076923076923075</v>
      </c>
      <c r="AB27" s="72">
        <v>2.8461538461538463</v>
      </c>
      <c r="AC27" s="72"/>
      <c r="AD27" s="72">
        <v>3.3333333333333335</v>
      </c>
      <c r="AE27" s="72">
        <v>3.0833333333333335</v>
      </c>
      <c r="AF27" s="72">
        <v>3.6923076923076925</v>
      </c>
      <c r="AG27" s="72">
        <v>3.4166666666666665</v>
      </c>
      <c r="AH27" s="72">
        <v>3.2307692307692308</v>
      </c>
      <c r="AI27" s="72">
        <v>3.3846153846153846</v>
      </c>
      <c r="AJ27" s="72">
        <v>3.3</v>
      </c>
      <c r="AK27" s="72">
        <v>2.8888888888888888</v>
      </c>
      <c r="AL27" s="72">
        <v>3.4166666666666665</v>
      </c>
      <c r="AM27" s="72">
        <v>3.25</v>
      </c>
      <c r="AN27" s="72">
        <v>4</v>
      </c>
      <c r="AO27" s="72">
        <v>4.25</v>
      </c>
      <c r="AP27" s="72">
        <v>4</v>
      </c>
      <c r="AQ27" s="72">
        <v>4.5</v>
      </c>
      <c r="AR27" s="72">
        <v>4.5</v>
      </c>
      <c r="AS27" s="72">
        <v>4.5</v>
      </c>
      <c r="AT27" s="72">
        <v>4.25</v>
      </c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</row>
    <row r="28" spans="1:71" ht="24" x14ac:dyDescent="0.2">
      <c r="A28" s="74" t="s">
        <v>221</v>
      </c>
      <c r="B28" s="79">
        <v>19</v>
      </c>
      <c r="C28" s="69">
        <v>19</v>
      </c>
      <c r="D28" s="69">
        <v>19</v>
      </c>
      <c r="E28" s="79">
        <v>0</v>
      </c>
      <c r="F28" s="70" t="s">
        <v>84</v>
      </c>
      <c r="G28" s="69">
        <v>7</v>
      </c>
      <c r="H28" s="71">
        <f t="shared" si="5"/>
        <v>0.36842105263157893</v>
      </c>
      <c r="I28" s="69">
        <v>5</v>
      </c>
      <c r="J28" s="71">
        <f t="shared" si="1"/>
        <v>0.26315789473684209</v>
      </c>
      <c r="K28" s="71">
        <f t="shared" si="2"/>
        <v>0.31578947368421051</v>
      </c>
      <c r="L28" s="72">
        <v>3.2857142857142856</v>
      </c>
      <c r="M28" s="72">
        <v>3.7142857142857144</v>
      </c>
      <c r="N28" s="72">
        <v>2.8571428571428572</v>
      </c>
      <c r="O28" s="72">
        <v>3.2857142857142856</v>
      </c>
      <c r="P28" s="72">
        <v>3.1428571428571428</v>
      </c>
      <c r="Q28" s="72">
        <v>2.1428571428571428</v>
      </c>
      <c r="R28" s="72">
        <v>2.6666666666666665</v>
      </c>
      <c r="S28" s="72">
        <v>3.3333333333333335</v>
      </c>
      <c r="T28" s="72">
        <v>3</v>
      </c>
      <c r="U28" s="72">
        <v>4</v>
      </c>
      <c r="V28" s="72">
        <v>3.75</v>
      </c>
      <c r="W28" s="72">
        <v>2</v>
      </c>
      <c r="X28" s="72">
        <v>3</v>
      </c>
      <c r="Y28" s="72">
        <v>3</v>
      </c>
      <c r="Z28" s="72">
        <v>3.2857142857142856</v>
      </c>
      <c r="AA28" s="72">
        <v>3.4285714285714284</v>
      </c>
      <c r="AB28" s="72">
        <v>3</v>
      </c>
      <c r="AC28" s="72"/>
      <c r="AD28" s="72">
        <v>3.7142857142857144</v>
      </c>
      <c r="AE28" s="72">
        <v>3</v>
      </c>
      <c r="AF28" s="72">
        <v>4.1428571428571432</v>
      </c>
      <c r="AG28" s="72">
        <v>4.166666666666667</v>
      </c>
      <c r="AH28" s="72">
        <v>3.8333333333333335</v>
      </c>
      <c r="AI28" s="72">
        <v>3.7142857142857144</v>
      </c>
      <c r="AJ28" s="72">
        <v>4.4000000000000004</v>
      </c>
      <c r="AK28" s="72">
        <v>4</v>
      </c>
      <c r="AL28" s="72">
        <v>3.8571428571428572</v>
      </c>
      <c r="AM28" s="72">
        <v>4.4000000000000004</v>
      </c>
      <c r="AN28" s="72">
        <v>3.6</v>
      </c>
      <c r="AO28" s="72">
        <v>4.2</v>
      </c>
      <c r="AP28" s="72">
        <v>4</v>
      </c>
      <c r="AQ28" s="72">
        <v>4.2</v>
      </c>
      <c r="AR28" s="72">
        <v>4.2</v>
      </c>
      <c r="AS28" s="72">
        <v>4.2</v>
      </c>
      <c r="AT28" s="72">
        <v>4</v>
      </c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</row>
    <row r="29" spans="1:71" ht="24" x14ac:dyDescent="0.2">
      <c r="A29" s="74" t="s">
        <v>222</v>
      </c>
      <c r="B29" s="80"/>
      <c r="C29" s="69">
        <v>20</v>
      </c>
      <c r="D29" s="69">
        <v>20</v>
      </c>
      <c r="E29" s="79"/>
      <c r="F29" s="70"/>
      <c r="G29" s="69">
        <v>19</v>
      </c>
      <c r="H29" s="71">
        <f t="shared" si="5"/>
        <v>0.95</v>
      </c>
      <c r="I29" s="69">
        <v>12</v>
      </c>
      <c r="J29" s="71">
        <f t="shared" si="1"/>
        <v>0.6</v>
      </c>
      <c r="K29" s="71">
        <f t="shared" si="2"/>
        <v>0.77499999999999991</v>
      </c>
      <c r="L29" s="72">
        <v>3.3684210526315788</v>
      </c>
      <c r="M29" s="72">
        <v>4.1052631578947372</v>
      </c>
      <c r="N29" s="72">
        <v>3.7222222222222223</v>
      </c>
      <c r="O29" s="72">
        <v>2.8421052631578947</v>
      </c>
      <c r="P29" s="72">
        <v>4.3684210526315788</v>
      </c>
      <c r="Q29" s="72">
        <v>3.8333333333333335</v>
      </c>
      <c r="R29" s="72">
        <v>3.6315789473684212</v>
      </c>
      <c r="S29" s="72">
        <v>2.7</v>
      </c>
      <c r="T29" s="72">
        <v>3.5833333333333335</v>
      </c>
      <c r="U29" s="72">
        <v>3.1428571428571428</v>
      </c>
      <c r="V29" s="72">
        <v>3.6</v>
      </c>
      <c r="W29" s="72">
        <v>3.5</v>
      </c>
      <c r="X29" s="72">
        <v>3.25</v>
      </c>
      <c r="Y29" s="72">
        <v>2.4210526315789473</v>
      </c>
      <c r="Z29" s="72">
        <v>2.1764705882352939</v>
      </c>
      <c r="AA29" s="72">
        <v>3.5789473684210527</v>
      </c>
      <c r="AB29" s="72">
        <v>2.85</v>
      </c>
      <c r="AC29" s="72"/>
      <c r="AD29" s="72">
        <v>3.1578947368421053</v>
      </c>
      <c r="AE29" s="72">
        <v>3.06</v>
      </c>
      <c r="AF29" s="72">
        <v>2.7222222222222223</v>
      </c>
      <c r="AG29" s="72">
        <v>2.8</v>
      </c>
      <c r="AH29" s="72">
        <v>2.7142857142857144</v>
      </c>
      <c r="AI29" s="72">
        <v>4.117647058823529</v>
      </c>
      <c r="AJ29" s="72">
        <v>3.9166666666666665</v>
      </c>
      <c r="AK29" s="72">
        <v>4.0666666666666664</v>
      </c>
      <c r="AL29" s="72">
        <v>3.7692307692307692</v>
      </c>
      <c r="AM29" s="72">
        <v>3.5833333333333335</v>
      </c>
      <c r="AN29" s="72">
        <v>2.8333333333333335</v>
      </c>
      <c r="AO29" s="72">
        <v>3.5833333333333335</v>
      </c>
      <c r="AP29" s="72">
        <v>2.6666666666666665</v>
      </c>
      <c r="AQ29" s="72">
        <v>3.3333333333333335</v>
      </c>
      <c r="AR29" s="72">
        <v>2.9090909090909092</v>
      </c>
      <c r="AS29" s="72">
        <v>2.5454545454545454</v>
      </c>
      <c r="AT29" s="72">
        <v>3.2727272727272729</v>
      </c>
    </row>
    <row r="30" spans="1:71" ht="24" x14ac:dyDescent="0.2">
      <c r="A30" s="74" t="s">
        <v>223</v>
      </c>
      <c r="B30" s="80"/>
      <c r="C30" s="69">
        <v>36</v>
      </c>
      <c r="D30" s="69">
        <v>36</v>
      </c>
      <c r="E30" s="79"/>
      <c r="F30" s="70"/>
      <c r="G30" s="69">
        <v>14</v>
      </c>
      <c r="H30" s="71">
        <f t="shared" si="5"/>
        <v>0.3888888888888889</v>
      </c>
      <c r="I30" s="69">
        <v>7</v>
      </c>
      <c r="J30" s="71">
        <f t="shared" si="1"/>
        <v>0.19444444444444445</v>
      </c>
      <c r="K30" s="71">
        <f t="shared" si="2"/>
        <v>0.29166666666666669</v>
      </c>
      <c r="L30" s="72"/>
      <c r="M30" s="72"/>
      <c r="N30" s="72"/>
      <c r="O30" s="72">
        <v>3.5384615384615383</v>
      </c>
      <c r="P30" s="72">
        <v>3.5384615384615383</v>
      </c>
      <c r="Q30" s="72">
        <v>3.3076923076923075</v>
      </c>
      <c r="R30" s="72">
        <v>3.5</v>
      </c>
      <c r="S30" s="72">
        <v>3.4285714285714284</v>
      </c>
      <c r="T30" s="72">
        <v>3.9</v>
      </c>
      <c r="U30" s="72">
        <v>3.7142857142857144</v>
      </c>
      <c r="V30" s="72">
        <v>3.6666666666666665</v>
      </c>
      <c r="W30" s="72">
        <v>3.4</v>
      </c>
      <c r="X30" s="72">
        <v>3.4</v>
      </c>
      <c r="Y30" s="72">
        <v>3.2857142857142856</v>
      </c>
      <c r="Z30" s="72">
        <v>2.9166666666666665</v>
      </c>
      <c r="AA30" s="72">
        <v>3.2857142857142856</v>
      </c>
      <c r="AB30" s="72">
        <v>3.9285714285714284</v>
      </c>
      <c r="AC30" s="72"/>
      <c r="AD30" s="72">
        <v>3.9285714285714284</v>
      </c>
      <c r="AE30" s="72">
        <v>3.9285714285714284</v>
      </c>
      <c r="AF30" s="72">
        <v>3.6428571428571428</v>
      </c>
      <c r="AG30" s="72">
        <v>3.6666666666666665</v>
      </c>
      <c r="AH30" s="72">
        <v>3.7857142857142856</v>
      </c>
      <c r="AI30" s="72">
        <v>3.7857142857142856</v>
      </c>
      <c r="AJ30" s="72">
        <v>3.8461538461538463</v>
      </c>
      <c r="AK30" s="72">
        <v>3.8333333333333335</v>
      </c>
      <c r="AL30" s="72">
        <v>3.7142857142857144</v>
      </c>
      <c r="AM30" s="72">
        <v>2.8571428571428572</v>
      </c>
      <c r="AN30" s="72">
        <v>3.3333333333333335</v>
      </c>
      <c r="AO30" s="72">
        <v>3.5714285714285716</v>
      </c>
      <c r="AP30" s="72">
        <v>4.4285714285714288</v>
      </c>
      <c r="AQ30" s="72">
        <v>4.5714285714285712</v>
      </c>
      <c r="AR30" s="72">
        <v>4.2857142857142856</v>
      </c>
      <c r="AS30" s="72">
        <v>4.4285714285714288</v>
      </c>
      <c r="AT30" s="72">
        <v>4.2857142857142856</v>
      </c>
    </row>
    <row r="31" spans="1:71" ht="24" x14ac:dyDescent="0.2">
      <c r="A31" s="74" t="s">
        <v>224</v>
      </c>
      <c r="B31" s="80"/>
      <c r="C31" s="69">
        <v>8</v>
      </c>
      <c r="D31" s="69">
        <v>8</v>
      </c>
      <c r="E31" s="79"/>
      <c r="F31" s="70"/>
      <c r="G31" s="69">
        <v>4</v>
      </c>
      <c r="H31" s="71">
        <f t="shared" si="5"/>
        <v>0.5</v>
      </c>
      <c r="I31" s="76">
        <v>1</v>
      </c>
      <c r="J31" s="71" t="s">
        <v>84</v>
      </c>
      <c r="K31" s="71" t="s">
        <v>84</v>
      </c>
      <c r="L31" s="72"/>
      <c r="M31" s="72"/>
      <c r="N31" s="72"/>
      <c r="O31" s="72">
        <v>4.25</v>
      </c>
      <c r="P31" s="72">
        <v>3</v>
      </c>
      <c r="Q31" s="72">
        <v>2.25</v>
      </c>
      <c r="R31" s="72">
        <v>3</v>
      </c>
      <c r="S31" s="72">
        <v>4</v>
      </c>
      <c r="T31" s="72">
        <v>3.75</v>
      </c>
      <c r="U31" s="72">
        <v>3</v>
      </c>
      <c r="V31" s="72">
        <v>3.3333333333333335</v>
      </c>
      <c r="W31" s="72"/>
      <c r="X31" s="72"/>
      <c r="Y31" s="72">
        <v>3.75</v>
      </c>
      <c r="Z31" s="72"/>
      <c r="AA31" s="72">
        <v>3.6666666666666665</v>
      </c>
      <c r="AB31" s="72">
        <v>3.5</v>
      </c>
      <c r="AC31" s="72"/>
      <c r="AD31" s="72">
        <v>3.75</v>
      </c>
      <c r="AE31" s="72">
        <v>3.5</v>
      </c>
      <c r="AF31" s="72">
        <v>3</v>
      </c>
      <c r="AG31" s="72">
        <v>3</v>
      </c>
      <c r="AH31" s="72">
        <v>3</v>
      </c>
      <c r="AI31" s="72">
        <v>4.25</v>
      </c>
      <c r="AJ31" s="72">
        <v>3.5</v>
      </c>
      <c r="AK31" s="72">
        <v>4.333333333333333</v>
      </c>
      <c r="AL31" s="72">
        <v>3.5</v>
      </c>
      <c r="AM31" s="72"/>
      <c r="AN31" s="72"/>
      <c r="AO31" s="72"/>
      <c r="AP31" s="72"/>
      <c r="AQ31" s="72"/>
      <c r="AR31" s="72"/>
      <c r="AS31" s="72"/>
      <c r="AT31" s="72"/>
    </row>
    <row r="32" spans="1:71" ht="24" x14ac:dyDescent="0.2">
      <c r="A32" s="74" t="s">
        <v>225</v>
      </c>
      <c r="B32" s="80">
        <v>4</v>
      </c>
      <c r="C32" s="69">
        <v>4</v>
      </c>
      <c r="D32" s="69">
        <v>4</v>
      </c>
      <c r="E32" s="79">
        <v>3</v>
      </c>
      <c r="F32" s="70">
        <f t="shared" ref="F32:F39" si="6">E32/B32</f>
        <v>0.75</v>
      </c>
      <c r="G32" s="69">
        <v>3</v>
      </c>
      <c r="H32" s="71">
        <f t="shared" si="5"/>
        <v>0.75</v>
      </c>
      <c r="I32" s="69">
        <v>0</v>
      </c>
      <c r="J32" s="71" t="s">
        <v>84</v>
      </c>
      <c r="K32" s="71" t="s">
        <v>84</v>
      </c>
      <c r="L32" s="72">
        <v>3</v>
      </c>
      <c r="M32" s="72">
        <v>4</v>
      </c>
      <c r="N32" s="72">
        <v>1.3333333333333333</v>
      </c>
      <c r="O32" s="72">
        <v>3.3333333333333335</v>
      </c>
      <c r="P32" s="72">
        <v>3.6666666666666665</v>
      </c>
      <c r="Q32" s="72">
        <v>2</v>
      </c>
      <c r="R32" s="72">
        <v>2.6666666666666665</v>
      </c>
      <c r="S32" s="72"/>
      <c r="T32" s="72">
        <v>4.333333333333333</v>
      </c>
      <c r="U32" s="72"/>
      <c r="V32" s="72"/>
      <c r="W32" s="72"/>
      <c r="X32" s="72"/>
      <c r="Y32" s="72">
        <v>3.3333333333333335</v>
      </c>
      <c r="Z32" s="72">
        <v>3.6666666666666665</v>
      </c>
      <c r="AA32" s="72">
        <v>3.3333333333333335</v>
      </c>
      <c r="AB32" s="72">
        <v>3</v>
      </c>
      <c r="AC32" s="72"/>
      <c r="AD32" s="72">
        <v>3.6666666666666665</v>
      </c>
      <c r="AE32" s="72">
        <v>4</v>
      </c>
      <c r="AF32" s="72">
        <v>3.6666666666666665</v>
      </c>
      <c r="AG32" s="72">
        <v>4.5</v>
      </c>
      <c r="AH32" s="72">
        <v>3.6666666666666665</v>
      </c>
      <c r="AI32" s="72">
        <v>4.333333333333333</v>
      </c>
      <c r="AJ32" s="72">
        <v>4.333333333333333</v>
      </c>
      <c r="AK32" s="72">
        <v>4.666666666666667</v>
      </c>
      <c r="AL32" s="72">
        <v>4.333333333333333</v>
      </c>
    </row>
    <row r="33" spans="1:46" ht="24" x14ac:dyDescent="0.2">
      <c r="A33" s="74" t="s">
        <v>226</v>
      </c>
      <c r="B33" s="68">
        <v>22</v>
      </c>
      <c r="C33" s="69">
        <v>22</v>
      </c>
      <c r="D33" s="69">
        <v>22</v>
      </c>
      <c r="E33" s="75">
        <v>18</v>
      </c>
      <c r="F33" s="70">
        <f t="shared" si="6"/>
        <v>0.81818181818181823</v>
      </c>
      <c r="G33" s="69">
        <v>17</v>
      </c>
      <c r="H33" s="71">
        <f t="shared" si="5"/>
        <v>0.77272727272727271</v>
      </c>
      <c r="I33" s="69">
        <v>11</v>
      </c>
      <c r="J33" s="71">
        <f t="shared" si="1"/>
        <v>0.5</v>
      </c>
      <c r="K33" s="71">
        <f t="shared" si="2"/>
        <v>0.69696969696969691</v>
      </c>
      <c r="L33" s="72">
        <v>3.3888888888888888</v>
      </c>
      <c r="M33" s="72">
        <v>3.5</v>
      </c>
      <c r="N33" s="72">
        <v>2.8888888888888888</v>
      </c>
      <c r="O33" s="72">
        <v>3.1176470588235294</v>
      </c>
      <c r="P33" s="72">
        <v>3.2352941176470589</v>
      </c>
      <c r="Q33" s="72">
        <v>2.5882352941176472</v>
      </c>
      <c r="R33" s="72">
        <v>2.5</v>
      </c>
      <c r="S33" s="72">
        <v>2.2857142857142856</v>
      </c>
      <c r="T33" s="72">
        <v>3.2222222222222223</v>
      </c>
      <c r="U33" s="72">
        <v>2.75</v>
      </c>
      <c r="V33" s="72">
        <v>2.3333333333333335</v>
      </c>
      <c r="W33" s="72">
        <v>2</v>
      </c>
      <c r="X33" s="72">
        <v>2.6666666666666665</v>
      </c>
      <c r="Y33" s="72">
        <v>2.9411764705882355</v>
      </c>
      <c r="Z33" s="72">
        <v>2.1176470588235294</v>
      </c>
      <c r="AA33" s="72">
        <v>2.6470588235294117</v>
      </c>
      <c r="AB33" s="72">
        <v>2.7647058823529411</v>
      </c>
      <c r="AC33" s="72">
        <v>2.8333333333333335</v>
      </c>
      <c r="AD33" s="72">
        <v>2.9411764705882355</v>
      </c>
      <c r="AE33" s="72">
        <v>2.8235294117647061</v>
      </c>
      <c r="AF33" s="72">
        <v>3.3529411764705883</v>
      </c>
      <c r="AG33" s="72">
        <v>3.7058823529411766</v>
      </c>
      <c r="AH33" s="72">
        <v>3.8823529411764706</v>
      </c>
      <c r="AI33" s="72">
        <v>3.7058823529411766</v>
      </c>
      <c r="AJ33" s="72">
        <v>3.6666666666666665</v>
      </c>
      <c r="AK33" s="72">
        <v>3.4</v>
      </c>
      <c r="AL33" s="72">
        <v>3.8125</v>
      </c>
      <c r="AM33" s="72">
        <v>3.3636363636363638</v>
      </c>
      <c r="AN33" s="72">
        <v>3.1818181818181817</v>
      </c>
      <c r="AO33" s="72">
        <v>3.4545454545454546</v>
      </c>
      <c r="AP33" s="72">
        <v>3.4</v>
      </c>
      <c r="AQ33" s="72">
        <v>3.3636363636363638</v>
      </c>
      <c r="AR33" s="72">
        <v>3.8181818181818183</v>
      </c>
      <c r="AS33" s="72">
        <v>3.2727272727272729</v>
      </c>
      <c r="AT33" s="72">
        <v>3.5454545454545454</v>
      </c>
    </row>
    <row r="34" spans="1:46" ht="24" x14ac:dyDescent="0.2">
      <c r="A34" s="74" t="s">
        <v>227</v>
      </c>
      <c r="B34" s="68">
        <v>10</v>
      </c>
      <c r="C34" s="69">
        <v>10</v>
      </c>
      <c r="D34" s="69">
        <v>10</v>
      </c>
      <c r="E34" s="68">
        <v>8</v>
      </c>
      <c r="F34" s="70">
        <f t="shared" si="6"/>
        <v>0.8</v>
      </c>
      <c r="G34" s="69">
        <v>5</v>
      </c>
      <c r="H34" s="71">
        <f t="shared" si="5"/>
        <v>0.5</v>
      </c>
      <c r="I34" s="69">
        <v>6</v>
      </c>
      <c r="J34" s="71">
        <f t="shared" si="1"/>
        <v>0.6</v>
      </c>
      <c r="K34" s="71">
        <f t="shared" si="2"/>
        <v>0.6333333333333333</v>
      </c>
      <c r="L34" s="72">
        <v>3.125</v>
      </c>
      <c r="M34" s="72">
        <v>2.625</v>
      </c>
      <c r="N34" s="72">
        <v>1.2</v>
      </c>
      <c r="O34" s="72">
        <v>4</v>
      </c>
      <c r="P34" s="72">
        <v>4</v>
      </c>
      <c r="Q34" s="72">
        <v>2.8</v>
      </c>
      <c r="R34" s="72">
        <v>3.3333333333333335</v>
      </c>
      <c r="S34" s="72"/>
      <c r="T34" s="72">
        <v>4</v>
      </c>
      <c r="U34" s="72">
        <v>5</v>
      </c>
      <c r="V34" s="72"/>
      <c r="W34" s="72"/>
      <c r="X34" s="72"/>
      <c r="Y34" s="72">
        <v>4</v>
      </c>
      <c r="Z34" s="72">
        <v>1</v>
      </c>
      <c r="AA34" s="72">
        <v>3.4</v>
      </c>
      <c r="AB34" s="72">
        <v>3.8</v>
      </c>
      <c r="AC34" s="72"/>
      <c r="AD34" s="72">
        <v>3.8</v>
      </c>
      <c r="AE34" s="72">
        <v>3.8</v>
      </c>
      <c r="AF34" s="72">
        <v>4.2</v>
      </c>
      <c r="AG34" s="72">
        <v>4.5</v>
      </c>
      <c r="AH34" s="72"/>
      <c r="AI34" s="72">
        <v>4.5</v>
      </c>
      <c r="AJ34" s="72">
        <v>4.2</v>
      </c>
      <c r="AK34" s="72">
        <v>4.75</v>
      </c>
      <c r="AL34" s="72">
        <v>4</v>
      </c>
      <c r="AM34" s="72">
        <v>2.5</v>
      </c>
      <c r="AN34" s="72">
        <v>2.6666666666666665</v>
      </c>
      <c r="AO34" s="72">
        <v>1.8</v>
      </c>
      <c r="AP34" s="72">
        <v>3.6</v>
      </c>
      <c r="AQ34" s="72">
        <v>3.8</v>
      </c>
      <c r="AR34" s="72">
        <v>4</v>
      </c>
      <c r="AS34" s="72">
        <v>3.5</v>
      </c>
      <c r="AT34" s="72">
        <v>4.166666666666667</v>
      </c>
    </row>
    <row r="35" spans="1:46" ht="24" x14ac:dyDescent="0.2">
      <c r="A35" s="74" t="s">
        <v>228</v>
      </c>
      <c r="B35" s="68">
        <v>11</v>
      </c>
      <c r="C35" s="69">
        <v>12</v>
      </c>
      <c r="D35" s="69">
        <v>10</v>
      </c>
      <c r="E35" s="68">
        <v>10</v>
      </c>
      <c r="F35" s="70">
        <f t="shared" si="6"/>
        <v>0.90909090909090906</v>
      </c>
      <c r="G35" s="69">
        <v>7</v>
      </c>
      <c r="H35" s="71">
        <f t="shared" si="5"/>
        <v>0.58333333333333337</v>
      </c>
      <c r="I35" s="69">
        <v>2</v>
      </c>
      <c r="J35" s="71">
        <f t="shared" si="1"/>
        <v>0.2</v>
      </c>
      <c r="K35" s="71">
        <f t="shared" si="2"/>
        <v>0.56414141414141417</v>
      </c>
      <c r="L35" s="72">
        <v>3.8</v>
      </c>
      <c r="M35" s="72">
        <v>4</v>
      </c>
      <c r="N35" s="72">
        <v>3.7777777777777777</v>
      </c>
      <c r="O35" s="72">
        <v>4</v>
      </c>
      <c r="P35" s="72">
        <v>4</v>
      </c>
      <c r="Q35" s="72">
        <v>3.6</v>
      </c>
      <c r="R35" s="72">
        <v>3.2</v>
      </c>
      <c r="S35" s="72">
        <v>4.333333333333333</v>
      </c>
      <c r="T35" s="72">
        <v>4.7142857142857144</v>
      </c>
      <c r="U35" s="72">
        <v>4.333333333333333</v>
      </c>
      <c r="V35" s="72">
        <v>4</v>
      </c>
      <c r="W35" s="72">
        <v>5</v>
      </c>
      <c r="X35" s="72">
        <v>5</v>
      </c>
      <c r="Y35" s="72">
        <v>3.8571428571428572</v>
      </c>
      <c r="Z35" s="72">
        <v>3.1428571428571428</v>
      </c>
      <c r="AA35" s="72">
        <v>4.1428571428571432</v>
      </c>
      <c r="AB35" s="72">
        <v>4.5</v>
      </c>
      <c r="AC35" s="72"/>
      <c r="AD35" s="72">
        <v>4.7142857142857144</v>
      </c>
      <c r="AE35" s="72">
        <v>4</v>
      </c>
      <c r="AF35" s="72">
        <v>3.4285714285714284</v>
      </c>
      <c r="AG35" s="72">
        <v>3.6666666666666665</v>
      </c>
      <c r="AH35" s="72">
        <v>4.333333333333333</v>
      </c>
      <c r="AI35" s="72">
        <v>3.7142857142857144</v>
      </c>
      <c r="AJ35" s="72">
        <v>4.4285714285714288</v>
      </c>
      <c r="AK35" s="72">
        <v>4.5</v>
      </c>
      <c r="AL35" s="72">
        <v>3.7142857142857144</v>
      </c>
      <c r="AM35" s="72">
        <v>4.5</v>
      </c>
      <c r="AN35" s="72">
        <v>5</v>
      </c>
      <c r="AO35" s="72">
        <v>4</v>
      </c>
      <c r="AP35" s="72">
        <v>4</v>
      </c>
      <c r="AQ35" s="72">
        <v>4.5</v>
      </c>
      <c r="AR35" s="72">
        <v>5</v>
      </c>
      <c r="AS35" s="72">
        <v>5</v>
      </c>
      <c r="AT35" s="72">
        <v>5</v>
      </c>
    </row>
    <row r="36" spans="1:46" ht="24" x14ac:dyDescent="0.2">
      <c r="A36" s="74" t="s">
        <v>229</v>
      </c>
      <c r="B36" s="68">
        <v>21</v>
      </c>
      <c r="C36" s="69">
        <v>21</v>
      </c>
      <c r="D36" s="69">
        <v>21</v>
      </c>
      <c r="E36" s="68">
        <v>14</v>
      </c>
      <c r="F36" s="70">
        <f t="shared" si="6"/>
        <v>0.66666666666666663</v>
      </c>
      <c r="G36" s="69">
        <v>13</v>
      </c>
      <c r="H36" s="71">
        <f t="shared" si="5"/>
        <v>0.61904761904761907</v>
      </c>
      <c r="I36" s="69">
        <v>3</v>
      </c>
      <c r="J36" s="71">
        <f t="shared" si="1"/>
        <v>0.14285714285714285</v>
      </c>
      <c r="K36" s="71">
        <f t="shared" si="2"/>
        <v>0.47619047619047611</v>
      </c>
      <c r="L36" s="72">
        <v>3.6428571428571428</v>
      </c>
      <c r="M36" s="72">
        <v>3.9285714285714284</v>
      </c>
      <c r="N36" s="72">
        <v>3.3076923076923075</v>
      </c>
      <c r="O36" s="72">
        <v>3.3076923076923075</v>
      </c>
      <c r="P36" s="72">
        <v>2.9230769230769229</v>
      </c>
      <c r="Q36" s="72">
        <v>2.6666666666666665</v>
      </c>
      <c r="R36" s="72">
        <v>3.4166666666666665</v>
      </c>
      <c r="S36" s="72">
        <v>3</v>
      </c>
      <c r="T36" s="72">
        <v>4</v>
      </c>
      <c r="U36" s="72">
        <v>5</v>
      </c>
      <c r="V36" s="72">
        <v>4</v>
      </c>
      <c r="W36" s="72">
        <v>0</v>
      </c>
      <c r="X36" s="72">
        <v>0</v>
      </c>
      <c r="Y36" s="72">
        <v>3.2307692307692308</v>
      </c>
      <c r="Z36" s="72">
        <v>3.2</v>
      </c>
      <c r="AA36" s="72">
        <v>3.3333333333333335</v>
      </c>
      <c r="AB36" s="72">
        <v>3.7692307692307692</v>
      </c>
      <c r="AC36" s="72">
        <v>2.8</v>
      </c>
      <c r="AD36" s="72">
        <v>4.333333333333333</v>
      </c>
      <c r="AE36" s="72">
        <v>4</v>
      </c>
      <c r="AF36" s="72">
        <v>4.0769230769230766</v>
      </c>
      <c r="AG36" s="72">
        <v>4</v>
      </c>
      <c r="AH36" s="72">
        <v>3.6153846153846154</v>
      </c>
      <c r="AI36" s="72">
        <v>4.3076923076923075</v>
      </c>
      <c r="AJ36" s="72">
        <v>3.9</v>
      </c>
      <c r="AK36" s="72">
        <v>4</v>
      </c>
      <c r="AL36" s="72">
        <v>4.083333333333333</v>
      </c>
      <c r="AM36" s="72">
        <v>3</v>
      </c>
      <c r="AN36" s="72">
        <v>3.6666666666666665</v>
      </c>
      <c r="AO36" s="72">
        <v>3.6666666666666665</v>
      </c>
      <c r="AP36" s="72">
        <v>3.3333333333333335</v>
      </c>
      <c r="AQ36" s="72">
        <v>3.6666666666666665</v>
      </c>
      <c r="AR36" s="72">
        <v>3</v>
      </c>
      <c r="AS36" s="72">
        <v>2.6666666666666665</v>
      </c>
      <c r="AT36" s="72">
        <v>4.333333333333333</v>
      </c>
    </row>
    <row r="37" spans="1:46" x14ac:dyDescent="0.2">
      <c r="A37" s="74" t="s">
        <v>230</v>
      </c>
      <c r="B37" s="68">
        <v>45</v>
      </c>
      <c r="C37" s="69">
        <v>45</v>
      </c>
      <c r="D37" s="69">
        <v>45</v>
      </c>
      <c r="E37" s="68">
        <v>29</v>
      </c>
      <c r="F37" s="70">
        <f t="shared" si="6"/>
        <v>0.64444444444444449</v>
      </c>
      <c r="G37" s="69">
        <v>23</v>
      </c>
      <c r="H37" s="71">
        <f t="shared" si="5"/>
        <v>0.51111111111111107</v>
      </c>
      <c r="I37" s="69">
        <v>6</v>
      </c>
      <c r="J37" s="71">
        <f t="shared" si="1"/>
        <v>0.13333333333333333</v>
      </c>
      <c r="K37" s="71">
        <f t="shared" si="2"/>
        <v>0.42962962962962958</v>
      </c>
      <c r="L37" s="72">
        <v>2.8275862068965516</v>
      </c>
      <c r="M37" s="72">
        <v>4</v>
      </c>
      <c r="N37" s="72">
        <v>2.8571428571428572</v>
      </c>
      <c r="O37" s="72">
        <v>3.347826086956522</v>
      </c>
      <c r="P37" s="72">
        <v>3.5909090909090908</v>
      </c>
      <c r="Q37" s="72">
        <v>2.5454545454545454</v>
      </c>
      <c r="R37" s="72">
        <v>2.2857142857142856</v>
      </c>
      <c r="S37" s="72">
        <v>2.4444444444444446</v>
      </c>
      <c r="T37" s="72">
        <v>3.9473684210526314</v>
      </c>
      <c r="U37" s="72">
        <v>2.4285714285714284</v>
      </c>
      <c r="V37" s="72">
        <v>2.6666666666666665</v>
      </c>
      <c r="W37" s="72">
        <v>2.7777777777777777</v>
      </c>
      <c r="X37" s="72">
        <v>2</v>
      </c>
      <c r="Y37" s="72">
        <v>2.4782608695652173</v>
      </c>
      <c r="Z37" s="72">
        <v>2.6956521739130435</v>
      </c>
      <c r="AA37" s="72">
        <v>2.652173913043478</v>
      </c>
      <c r="AB37" s="72">
        <v>2.8636363636363638</v>
      </c>
      <c r="AC37" s="72">
        <v>3.2</v>
      </c>
      <c r="AD37" s="72">
        <v>3.1739130434782608</v>
      </c>
      <c r="AE37" s="72">
        <v>3.0434782608695654</v>
      </c>
      <c r="AF37" s="72">
        <v>3.7391304347826089</v>
      </c>
      <c r="AG37" s="72">
        <v>3.7</v>
      </c>
      <c r="AH37" s="72">
        <v>3.652173913043478</v>
      </c>
      <c r="AI37" s="72">
        <v>3.6956521739130435</v>
      </c>
      <c r="AJ37" s="72">
        <v>4.0999999999999996</v>
      </c>
      <c r="AK37" s="72">
        <v>3.8</v>
      </c>
      <c r="AL37" s="72">
        <v>3.9130434782608696</v>
      </c>
      <c r="AM37" s="72">
        <v>3</v>
      </c>
      <c r="AN37" s="72">
        <v>3.3333333333333335</v>
      </c>
      <c r="AO37" s="72">
        <v>3</v>
      </c>
      <c r="AP37" s="72">
        <v>5</v>
      </c>
      <c r="AQ37" s="72">
        <v>3.4</v>
      </c>
      <c r="AR37" s="72">
        <v>3</v>
      </c>
      <c r="AS37" s="72">
        <v>3</v>
      </c>
      <c r="AT37" s="72">
        <v>2.8333333333333335</v>
      </c>
    </row>
    <row r="38" spans="1:46" ht="24" x14ac:dyDescent="0.2">
      <c r="A38" s="74" t="s">
        <v>231</v>
      </c>
      <c r="B38" s="68">
        <v>21</v>
      </c>
      <c r="C38" s="69">
        <v>21</v>
      </c>
      <c r="D38" s="69">
        <v>25</v>
      </c>
      <c r="E38" s="75">
        <v>15</v>
      </c>
      <c r="F38" s="70">
        <f t="shared" si="6"/>
        <v>0.7142857142857143</v>
      </c>
      <c r="G38" s="69">
        <v>10</v>
      </c>
      <c r="H38" s="71">
        <f t="shared" si="5"/>
        <v>0.47619047619047616</v>
      </c>
      <c r="I38" s="69">
        <v>12</v>
      </c>
      <c r="J38" s="71">
        <f t="shared" si="1"/>
        <v>0.48</v>
      </c>
      <c r="K38" s="71">
        <f t="shared" si="2"/>
        <v>0.55682539682539678</v>
      </c>
      <c r="L38" s="72">
        <v>3.1333333333333333</v>
      </c>
      <c r="M38" s="72">
        <v>3.6</v>
      </c>
      <c r="N38" s="72">
        <v>2.5333333333333332</v>
      </c>
      <c r="O38" s="72">
        <v>3.4</v>
      </c>
      <c r="P38" s="72">
        <v>3.4</v>
      </c>
      <c r="Q38" s="72">
        <v>0.88888888888888884</v>
      </c>
      <c r="R38" s="72">
        <v>2</v>
      </c>
      <c r="S38" s="72">
        <v>2.375</v>
      </c>
      <c r="T38" s="72">
        <v>4.7</v>
      </c>
      <c r="U38" s="72">
        <v>2.75</v>
      </c>
      <c r="V38" s="72">
        <v>2.2000000000000002</v>
      </c>
      <c r="W38" s="72">
        <v>1.5</v>
      </c>
      <c r="X38" s="72">
        <v>1.6</v>
      </c>
      <c r="Y38" s="72">
        <v>2.4</v>
      </c>
      <c r="Z38" s="72">
        <v>2.5</v>
      </c>
      <c r="AA38" s="72">
        <v>2.9</v>
      </c>
      <c r="AB38" s="72">
        <v>2.9</v>
      </c>
      <c r="AC38" s="72">
        <v>1.6</v>
      </c>
      <c r="AD38" s="72">
        <v>2.8</v>
      </c>
      <c r="AE38" s="72">
        <v>2.6</v>
      </c>
      <c r="AF38" s="72">
        <v>2</v>
      </c>
      <c r="AG38" s="72">
        <v>2.125</v>
      </c>
      <c r="AH38" s="72">
        <v>2.2999999999999998</v>
      </c>
      <c r="AI38" s="72">
        <v>3.2</v>
      </c>
      <c r="AJ38" s="72">
        <v>4.8</v>
      </c>
      <c r="AK38" s="72">
        <v>4.7</v>
      </c>
      <c r="AL38" s="72">
        <v>2.8</v>
      </c>
      <c r="AM38" s="72">
        <v>3.5</v>
      </c>
      <c r="AN38" s="72">
        <v>3.2727272727272729</v>
      </c>
      <c r="AO38" s="72">
        <v>2.4166666666666665</v>
      </c>
      <c r="AP38" s="72">
        <v>3.4166666666666665</v>
      </c>
      <c r="AQ38" s="72">
        <v>3.25</v>
      </c>
      <c r="AR38" s="72">
        <v>3.75</v>
      </c>
      <c r="AS38" s="72">
        <v>3.25</v>
      </c>
      <c r="AT38" s="72">
        <v>3.25</v>
      </c>
    </row>
    <row r="39" spans="1:46" x14ac:dyDescent="0.2">
      <c r="A39" s="74" t="s">
        <v>232</v>
      </c>
      <c r="B39" s="68">
        <v>21</v>
      </c>
      <c r="C39" s="69">
        <v>22</v>
      </c>
      <c r="D39" s="69">
        <v>25</v>
      </c>
      <c r="E39" s="75">
        <v>19</v>
      </c>
      <c r="F39" s="70">
        <f t="shared" si="6"/>
        <v>0.90476190476190477</v>
      </c>
      <c r="G39" s="69">
        <v>19</v>
      </c>
      <c r="H39" s="71">
        <f t="shared" si="5"/>
        <v>0.86363636363636365</v>
      </c>
      <c r="I39" s="69">
        <v>10</v>
      </c>
      <c r="J39" s="71">
        <f t="shared" si="1"/>
        <v>0.4</v>
      </c>
      <c r="K39" s="71">
        <f t="shared" si="2"/>
        <v>0.72279942279942277</v>
      </c>
      <c r="L39" s="72">
        <v>3.6315789473684212</v>
      </c>
      <c r="M39" s="72">
        <v>4.2105263157894735</v>
      </c>
      <c r="N39" s="72">
        <v>3.5789473684210527</v>
      </c>
      <c r="O39" s="72">
        <v>3.8333333333333335</v>
      </c>
      <c r="P39" s="72">
        <v>4.1111111111111107</v>
      </c>
      <c r="Q39" s="72">
        <v>2.6666666666666665</v>
      </c>
      <c r="R39" s="72">
        <v>3.1666666666666665</v>
      </c>
      <c r="S39" s="72">
        <v>3.9</v>
      </c>
      <c r="T39" s="72">
        <v>4.2777777777777777</v>
      </c>
      <c r="U39" s="72">
        <v>4.5714285714285712</v>
      </c>
      <c r="V39" s="72">
        <v>4.5</v>
      </c>
      <c r="W39" s="72">
        <v>2.6666666666666665</v>
      </c>
      <c r="X39" s="72">
        <v>4</v>
      </c>
      <c r="Y39" s="72">
        <v>2.5263157894736841</v>
      </c>
      <c r="Z39" s="72">
        <v>2.9473684210526314</v>
      </c>
      <c r="AA39" s="72">
        <v>3.2105263157894739</v>
      </c>
      <c r="AB39" s="72">
        <v>3.8421052631578947</v>
      </c>
      <c r="AC39" s="72">
        <v>3.6428571428571428</v>
      </c>
      <c r="AD39" s="72">
        <v>4.1052631578947372</v>
      </c>
      <c r="AE39" s="72">
        <v>3.8421052631578947</v>
      </c>
      <c r="AF39" s="72">
        <v>3.263157894736842</v>
      </c>
      <c r="AG39" s="72">
        <v>3.736842105263158</v>
      </c>
      <c r="AH39" s="72">
        <v>3.6666666666666665</v>
      </c>
      <c r="AI39" s="72">
        <v>3.9411764705882355</v>
      </c>
      <c r="AJ39" s="72">
        <v>4.333333333333333</v>
      </c>
      <c r="AK39" s="72">
        <v>4.1052631578947372</v>
      </c>
      <c r="AL39" s="72">
        <v>3.7894736842105261</v>
      </c>
      <c r="AM39" s="72">
        <v>3.5</v>
      </c>
      <c r="AN39" s="72">
        <v>3.5</v>
      </c>
      <c r="AO39" s="72">
        <v>3.2</v>
      </c>
      <c r="AP39" s="72">
        <v>4.2</v>
      </c>
      <c r="AQ39" s="72">
        <v>3.6</v>
      </c>
      <c r="AR39" s="72">
        <v>3.9</v>
      </c>
      <c r="AS39" s="72">
        <v>3.7</v>
      </c>
      <c r="AT39" s="72">
        <v>3.8</v>
      </c>
    </row>
    <row r="40" spans="1:46" x14ac:dyDescent="0.2">
      <c r="A40" s="81" t="s">
        <v>121</v>
      </c>
    </row>
    <row r="41" spans="1:46" x14ac:dyDescent="0.2">
      <c r="A41" s="77" t="s">
        <v>122</v>
      </c>
      <c r="B41" s="69">
        <v>83</v>
      </c>
      <c r="C41" s="69">
        <v>85</v>
      </c>
      <c r="D41" s="69">
        <v>90</v>
      </c>
      <c r="E41" s="69">
        <v>58</v>
      </c>
      <c r="F41" s="70">
        <v>0.6987951807228916</v>
      </c>
      <c r="G41" s="69">
        <v>58</v>
      </c>
      <c r="H41" s="70">
        <v>0.68235294117647061</v>
      </c>
      <c r="I41" s="82">
        <v>38</v>
      </c>
      <c r="J41" s="70">
        <v>0.42222222222222222</v>
      </c>
      <c r="K41" s="70">
        <v>0.6011234480405282</v>
      </c>
      <c r="L41" s="72">
        <f t="shared" ref="L41:AT41" si="7">AVERAGE(L20,L8,L23,L35,L38,L39)</f>
        <v>3.742300194931774</v>
      </c>
      <c r="M41" s="72">
        <f t="shared" si="7"/>
        <v>4.2091617933723198</v>
      </c>
      <c r="N41" s="72">
        <f t="shared" si="7"/>
        <v>3.3011208576998041</v>
      </c>
      <c r="O41" s="72">
        <f t="shared" si="7"/>
        <v>3.8437254901960785</v>
      </c>
      <c r="P41" s="72">
        <f t="shared" si="7"/>
        <v>4.0845751633986929</v>
      </c>
      <c r="Q41" s="72">
        <f t="shared" si="7"/>
        <v>2.8634640522875818</v>
      </c>
      <c r="R41" s="72">
        <f t="shared" si="7"/>
        <v>3.0733333333333333</v>
      </c>
      <c r="S41" s="72">
        <f t="shared" si="7"/>
        <v>3.4883333333333333</v>
      </c>
      <c r="T41" s="72">
        <f t="shared" si="7"/>
        <v>4.3384126984126983</v>
      </c>
      <c r="U41" s="72">
        <f t="shared" si="7"/>
        <v>3.4309523809523812</v>
      </c>
      <c r="V41" s="72">
        <f t="shared" si="7"/>
        <v>3.34</v>
      </c>
      <c r="W41" s="72">
        <f t="shared" si="7"/>
        <v>3.0333333333333332</v>
      </c>
      <c r="X41" s="72">
        <f t="shared" si="7"/>
        <v>3.253333333333333</v>
      </c>
      <c r="Y41" s="72">
        <f t="shared" si="7"/>
        <v>3.195907415597818</v>
      </c>
      <c r="Z41" s="72">
        <f t="shared" si="7"/>
        <v>2.7180451127819549</v>
      </c>
      <c r="AA41" s="72">
        <f t="shared" si="7"/>
        <v>3.6536178681999116</v>
      </c>
      <c r="AB41" s="72">
        <f t="shared" si="7"/>
        <v>3.773421052631579</v>
      </c>
      <c r="AC41" s="72">
        <f t="shared" si="7"/>
        <v>2.6214285714285714</v>
      </c>
      <c r="AD41" s="72">
        <f t="shared" si="7"/>
        <v>3.9680274214949138</v>
      </c>
      <c r="AE41" s="72">
        <f t="shared" si="7"/>
        <v>3.6148916408668734</v>
      </c>
      <c r="AF41" s="72">
        <f t="shared" si="7"/>
        <v>3.4177576293675367</v>
      </c>
      <c r="AG41" s="72">
        <f t="shared" si="7"/>
        <v>3.505701754385965</v>
      </c>
      <c r="AH41" s="72">
        <f t="shared" si="7"/>
        <v>3.6933333333333338</v>
      </c>
      <c r="AI41" s="72">
        <f t="shared" si="7"/>
        <v>3.5122689075630253</v>
      </c>
      <c r="AJ41" s="72">
        <f t="shared" si="7"/>
        <v>4.4153221288515407</v>
      </c>
      <c r="AK41" s="72">
        <f t="shared" si="7"/>
        <v>4.1235526315789475</v>
      </c>
      <c r="AL41" s="72">
        <f t="shared" si="7"/>
        <v>3.766634232640425</v>
      </c>
      <c r="AM41" s="72">
        <f t="shared" si="7"/>
        <v>3.7708333333333335</v>
      </c>
      <c r="AN41" s="72">
        <f t="shared" si="7"/>
        <v>3.7973484848484849</v>
      </c>
      <c r="AO41" s="72">
        <f t="shared" si="7"/>
        <v>3.4249999999999998</v>
      </c>
      <c r="AP41" s="72">
        <f t="shared" si="7"/>
        <v>3.8624999999999998</v>
      </c>
      <c r="AQ41" s="72">
        <f t="shared" si="7"/>
        <v>3.6916666666666664</v>
      </c>
      <c r="AR41" s="72">
        <f t="shared" si="7"/>
        <v>4.1416666666666666</v>
      </c>
      <c r="AS41" s="72">
        <f t="shared" si="7"/>
        <v>3.8624999999999998</v>
      </c>
      <c r="AT41" s="72">
        <f t="shared" si="7"/>
        <v>3.9916666666666663</v>
      </c>
    </row>
    <row r="42" spans="1:46" x14ac:dyDescent="0.2">
      <c r="A42" s="77" t="s">
        <v>123</v>
      </c>
      <c r="B42" s="69">
        <v>21</v>
      </c>
      <c r="C42" s="69">
        <v>21</v>
      </c>
      <c r="D42" s="69">
        <v>21</v>
      </c>
      <c r="E42" s="69">
        <v>18</v>
      </c>
      <c r="F42" s="70">
        <v>0.8571428571428571</v>
      </c>
      <c r="G42" s="69">
        <v>16</v>
      </c>
      <c r="H42" s="70">
        <v>0.76190476190476186</v>
      </c>
      <c r="I42" s="82">
        <v>10</v>
      </c>
      <c r="J42" s="70">
        <v>0.47619047619047616</v>
      </c>
      <c r="K42" s="70">
        <v>0.69841269841269848</v>
      </c>
      <c r="L42" s="72">
        <f t="shared" ref="L42:AB42" si="8">AVERAGE(L15,L19,L25)</f>
        <v>2.9761904761904763</v>
      </c>
      <c r="M42" s="72">
        <f t="shared" si="8"/>
        <v>3.5952380952380949</v>
      </c>
      <c r="N42" s="72">
        <f t="shared" si="8"/>
        <v>2.3174603174603177</v>
      </c>
      <c r="O42" s="72">
        <f t="shared" si="8"/>
        <v>3.3142857142857145</v>
      </c>
      <c r="P42" s="72">
        <f t="shared" si="8"/>
        <v>3.6944444444444446</v>
      </c>
      <c r="Q42" s="72">
        <f t="shared" si="8"/>
        <v>2.8055555555555554</v>
      </c>
      <c r="R42" s="72">
        <f t="shared" si="8"/>
        <v>3.4333333333333336</v>
      </c>
      <c r="S42" s="72">
        <f t="shared" si="8"/>
        <v>2.8888888888888888</v>
      </c>
      <c r="T42" s="72">
        <f t="shared" si="8"/>
        <v>4.3571428571428568</v>
      </c>
      <c r="U42" s="72">
        <f t="shared" si="8"/>
        <v>3.1666666666666665</v>
      </c>
      <c r="V42" s="72">
        <f t="shared" si="8"/>
        <v>3.75</v>
      </c>
      <c r="W42" s="72">
        <f t="shared" si="8"/>
        <v>3</v>
      </c>
      <c r="X42" s="72">
        <f t="shared" si="8"/>
        <v>3</v>
      </c>
      <c r="Y42" s="72">
        <f t="shared" si="8"/>
        <v>2.3682539682539683</v>
      </c>
      <c r="Z42" s="72">
        <f t="shared" si="8"/>
        <v>3.0333333333333332</v>
      </c>
      <c r="AA42" s="72">
        <f t="shared" si="8"/>
        <v>2.945238095238095</v>
      </c>
      <c r="AB42" s="72">
        <f t="shared" si="8"/>
        <v>3.3452380952380949</v>
      </c>
      <c r="AC42" s="72"/>
      <c r="AD42" s="72">
        <f t="shared" ref="AD42:AT42" si="9">AVERAGE(AD15,AD19,AD25)</f>
        <v>3.5793650793650791</v>
      </c>
      <c r="AE42" s="72">
        <f t="shared" si="9"/>
        <v>3.035714285714286</v>
      </c>
      <c r="AF42" s="72">
        <f t="shared" si="9"/>
        <v>3.785714285714286</v>
      </c>
      <c r="AG42" s="72">
        <f t="shared" si="9"/>
        <v>3.65</v>
      </c>
      <c r="AH42" s="72">
        <f t="shared" si="9"/>
        <v>3.6944444444444446</v>
      </c>
      <c r="AI42" s="72">
        <f t="shared" si="9"/>
        <v>3.0555555555555554</v>
      </c>
      <c r="AJ42" s="72">
        <f t="shared" si="9"/>
        <v>4.25</v>
      </c>
      <c r="AK42" s="72">
        <f t="shared" si="9"/>
        <v>4.083333333333333</v>
      </c>
      <c r="AL42" s="72">
        <f t="shared" si="9"/>
        <v>3.7222222222222228</v>
      </c>
      <c r="AM42" s="72">
        <f t="shared" si="9"/>
        <v>3.9722222222222228</v>
      </c>
      <c r="AN42" s="72">
        <f t="shared" si="9"/>
        <v>3.9722222222222228</v>
      </c>
      <c r="AO42" s="72">
        <f t="shared" si="9"/>
        <v>3.0277777777777772</v>
      </c>
      <c r="AP42" s="72">
        <f t="shared" si="9"/>
        <v>4.333333333333333</v>
      </c>
      <c r="AQ42" s="72">
        <f t="shared" si="9"/>
        <v>4.0833333333333339</v>
      </c>
      <c r="AR42" s="72">
        <f t="shared" si="9"/>
        <v>3.9722222222222219</v>
      </c>
      <c r="AS42" s="72">
        <f t="shared" si="9"/>
        <v>3.1944444444444442</v>
      </c>
      <c r="AT42" s="72">
        <f t="shared" si="9"/>
        <v>3.3611111111111112</v>
      </c>
    </row>
    <row r="43" spans="1:46" x14ac:dyDescent="0.2">
      <c r="A43" s="77" t="s">
        <v>124</v>
      </c>
      <c r="B43" s="69">
        <v>88</v>
      </c>
      <c r="C43" s="69">
        <v>88</v>
      </c>
      <c r="D43" s="69">
        <v>88</v>
      </c>
      <c r="E43" s="69">
        <v>36</v>
      </c>
      <c r="F43" s="70">
        <v>0.40909090909090912</v>
      </c>
      <c r="G43" s="69">
        <v>32</v>
      </c>
      <c r="H43" s="70">
        <v>0.36363636363636365</v>
      </c>
      <c r="I43" s="82">
        <v>24</v>
      </c>
      <c r="J43" s="70">
        <v>0.27272727272727271</v>
      </c>
      <c r="K43" s="70">
        <v>0.34848484848484845</v>
      </c>
      <c r="L43" s="72">
        <f t="shared" ref="L43:AB43" si="10">AVERAGE(L9,L10,L5,L21,L28)</f>
        <v>3.735334713595583</v>
      </c>
      <c r="M43" s="72">
        <f t="shared" si="10"/>
        <v>4.0436507936507944</v>
      </c>
      <c r="N43" s="72">
        <f t="shared" si="10"/>
        <v>3.6821789321789322</v>
      </c>
      <c r="O43" s="72">
        <f t="shared" si="10"/>
        <v>3.6404761904761904</v>
      </c>
      <c r="P43" s="72">
        <f t="shared" si="10"/>
        <v>3.8285714285714292</v>
      </c>
      <c r="Q43" s="72">
        <f t="shared" si="10"/>
        <v>2.7800865800865799</v>
      </c>
      <c r="R43" s="72">
        <f t="shared" si="10"/>
        <v>3.083333333333333</v>
      </c>
      <c r="S43" s="72">
        <f t="shared" si="10"/>
        <v>3.3666666666666663</v>
      </c>
      <c r="T43" s="72">
        <f t="shared" si="10"/>
        <v>3.55</v>
      </c>
      <c r="U43" s="72">
        <f t="shared" si="10"/>
        <v>3.625</v>
      </c>
      <c r="V43" s="72">
        <f t="shared" si="10"/>
        <v>3.4375</v>
      </c>
      <c r="W43" s="72">
        <f t="shared" si="10"/>
        <v>3.375</v>
      </c>
      <c r="X43" s="72">
        <f t="shared" si="10"/>
        <v>3.5</v>
      </c>
      <c r="Y43" s="72">
        <f t="shared" si="10"/>
        <v>3.4833333333333329</v>
      </c>
      <c r="Z43" s="72">
        <f t="shared" si="10"/>
        <v>3.3904761904761904</v>
      </c>
      <c r="AA43" s="72">
        <f t="shared" si="10"/>
        <v>3.3023809523809518</v>
      </c>
      <c r="AB43" s="72">
        <f t="shared" si="10"/>
        <v>3.6954545454545453</v>
      </c>
      <c r="AC43" s="72"/>
      <c r="AD43" s="72">
        <f t="shared" ref="AD43:AT43" si="11">AVERAGE(AD9,AD10,AD5,AD21,AD28)</f>
        <v>3.9474025974025979</v>
      </c>
      <c r="AE43" s="72">
        <f t="shared" si="11"/>
        <v>3.6666666666666665</v>
      </c>
      <c r="AF43" s="72">
        <f t="shared" si="11"/>
        <v>3.5148809523809526</v>
      </c>
      <c r="AG43" s="72">
        <f t="shared" si="11"/>
        <v>3.7666666666666666</v>
      </c>
      <c r="AH43" s="72">
        <f t="shared" si="11"/>
        <v>3.6666666666666665</v>
      </c>
      <c r="AI43" s="72">
        <f t="shared" si="11"/>
        <v>3.9828571428571431</v>
      </c>
      <c r="AJ43" s="72">
        <f t="shared" si="11"/>
        <v>3.8708333333333336</v>
      </c>
      <c r="AK43" s="72">
        <f t="shared" si="11"/>
        <v>3.8866666666666667</v>
      </c>
      <c r="AL43" s="72">
        <f t="shared" si="11"/>
        <v>3.7142857142857144</v>
      </c>
      <c r="AM43" s="72">
        <f t="shared" si="11"/>
        <v>3.65</v>
      </c>
      <c r="AN43" s="72">
        <f t="shared" si="11"/>
        <v>3.333333333333333</v>
      </c>
      <c r="AO43" s="72">
        <f t="shared" si="11"/>
        <v>3.5309523809523808</v>
      </c>
      <c r="AP43" s="72">
        <f t="shared" si="11"/>
        <v>3.9702380952380953</v>
      </c>
      <c r="AQ43" s="72">
        <f t="shared" si="11"/>
        <v>3.5845238095238097</v>
      </c>
      <c r="AR43" s="72">
        <f t="shared" si="11"/>
        <v>3.9249999999999998</v>
      </c>
      <c r="AS43" s="72">
        <f t="shared" si="11"/>
        <v>3.8059523809523812</v>
      </c>
      <c r="AT43" s="72">
        <f t="shared" si="11"/>
        <v>3.5892857142857144</v>
      </c>
    </row>
    <row r="44" spans="1:46" x14ac:dyDescent="0.2">
      <c r="A44" s="77" t="s">
        <v>125</v>
      </c>
      <c r="B44" s="69">
        <v>248</v>
      </c>
      <c r="C44" s="69">
        <v>243</v>
      </c>
      <c r="D44" s="69">
        <v>251</v>
      </c>
      <c r="E44" s="69">
        <v>173</v>
      </c>
      <c r="F44" s="70">
        <v>0.69758064516129037</v>
      </c>
      <c r="G44" s="69">
        <v>147</v>
      </c>
      <c r="H44" s="70">
        <v>0.60493827160493829</v>
      </c>
      <c r="I44" s="82">
        <v>65</v>
      </c>
      <c r="J44" s="70">
        <v>0.25896414342629481</v>
      </c>
      <c r="K44" s="70">
        <v>0.52049435339750783</v>
      </c>
      <c r="L44" s="72">
        <f t="shared" ref="L44:AT44" si="12">AVERAGE(L6,L4,L7,L17,L32,L33,L36,L37)</f>
        <v>2.9876248631636564</v>
      </c>
      <c r="M44" s="72">
        <f t="shared" si="12"/>
        <v>3.7162006275378365</v>
      </c>
      <c r="N44" s="72">
        <f t="shared" si="12"/>
        <v>2.7216074820241487</v>
      </c>
      <c r="O44" s="72">
        <f t="shared" si="12"/>
        <v>3.4432109521623593</v>
      </c>
      <c r="P44" s="72">
        <f t="shared" si="12"/>
        <v>3.579010858422623</v>
      </c>
      <c r="Q44" s="72">
        <f t="shared" si="12"/>
        <v>2.4785765704883351</v>
      </c>
      <c r="R44" s="72">
        <f t="shared" si="12"/>
        <v>2.6262375719518576</v>
      </c>
      <c r="S44" s="72">
        <f t="shared" si="12"/>
        <v>2.8851546601546603</v>
      </c>
      <c r="T44" s="72">
        <f t="shared" si="12"/>
        <v>4.1349870889344569</v>
      </c>
      <c r="U44" s="72">
        <f t="shared" si="12"/>
        <v>3.3422619047619047</v>
      </c>
      <c r="V44" s="72">
        <f t="shared" si="12"/>
        <v>2.9071895424836605</v>
      </c>
      <c r="W44" s="72">
        <f t="shared" si="12"/>
        <v>2.0879629629629632</v>
      </c>
      <c r="X44" s="72">
        <f t="shared" si="12"/>
        <v>2.2755050505050503</v>
      </c>
      <c r="Y44" s="72">
        <f t="shared" si="12"/>
        <v>2.8031430632453653</v>
      </c>
      <c r="Z44" s="72">
        <f t="shared" si="12"/>
        <v>2.7915824300734786</v>
      </c>
      <c r="AA44" s="72">
        <f t="shared" si="12"/>
        <v>2.9865381958703709</v>
      </c>
      <c r="AB44" s="72">
        <f t="shared" si="12"/>
        <v>3.0525252058865506</v>
      </c>
      <c r="AC44" s="72">
        <f t="shared" si="12"/>
        <v>2.9444444444444442</v>
      </c>
      <c r="AD44" s="72">
        <f t="shared" si="12"/>
        <v>3.4432351535932102</v>
      </c>
      <c r="AE44" s="72">
        <f t="shared" si="12"/>
        <v>3.3022861543159672</v>
      </c>
      <c r="AF44" s="72">
        <f t="shared" si="12"/>
        <v>3.3303612414865609</v>
      </c>
      <c r="AG44" s="72">
        <f t="shared" si="12"/>
        <v>3.5230994723470781</v>
      </c>
      <c r="AH44" s="72">
        <f t="shared" si="12"/>
        <v>3.3692514220647212</v>
      </c>
      <c r="AI44" s="72">
        <f t="shared" si="12"/>
        <v>3.8719641398669533</v>
      </c>
      <c r="AJ44" s="72">
        <f t="shared" si="12"/>
        <v>4.1173076923076923</v>
      </c>
      <c r="AK44" s="72">
        <f t="shared" si="12"/>
        <v>3.9749654433616697</v>
      </c>
      <c r="AL44" s="72">
        <f t="shared" si="12"/>
        <v>3.7839271236010363</v>
      </c>
      <c r="AM44" s="72">
        <f t="shared" si="12"/>
        <v>3.4819200407435704</v>
      </c>
      <c r="AN44" s="72">
        <f t="shared" si="12"/>
        <v>3.6919604205318493</v>
      </c>
      <c r="AO44" s="72">
        <f t="shared" si="12"/>
        <v>3.4520098948670381</v>
      </c>
      <c r="AP44" s="72">
        <f t="shared" si="12"/>
        <v>3.9690476190476187</v>
      </c>
      <c r="AQ44" s="72">
        <f t="shared" si="12"/>
        <v>3.7131725417439703</v>
      </c>
      <c r="AR44" s="72">
        <f t="shared" si="12"/>
        <v>3.6298082869511439</v>
      </c>
      <c r="AS44" s="72">
        <f t="shared" si="12"/>
        <v>3.3967841682127395</v>
      </c>
      <c r="AT44" s="72">
        <f t="shared" si="12"/>
        <v>3.4670377241805812</v>
      </c>
    </row>
    <row r="45" spans="1:46" x14ac:dyDescent="0.2">
      <c r="A45" s="77" t="s">
        <v>126</v>
      </c>
      <c r="B45" s="69">
        <v>321</v>
      </c>
      <c r="C45" s="69">
        <v>362</v>
      </c>
      <c r="D45" s="69">
        <v>187</v>
      </c>
      <c r="E45" s="69">
        <v>206</v>
      </c>
      <c r="F45" s="70">
        <v>0.64</v>
      </c>
      <c r="G45" s="69">
        <v>197</v>
      </c>
      <c r="H45" s="70">
        <v>0.54419889502762431</v>
      </c>
      <c r="I45" s="82">
        <v>56</v>
      </c>
      <c r="J45" s="70">
        <v>0.29946524064171121</v>
      </c>
      <c r="K45" s="70">
        <v>0.50384472392347279</v>
      </c>
      <c r="L45" s="72">
        <f t="shared" ref="L45:AT45" si="13">AVERAGE(L11,L13,L14,L26,L3,L12,L16,L29,L30,L31,L34,L27,L22,L24,L18)</f>
        <v>3.1222094247055545</v>
      </c>
      <c r="M45" s="72">
        <f t="shared" si="13"/>
        <v>3.6616332002523708</v>
      </c>
      <c r="N45" s="72">
        <f t="shared" si="13"/>
        <v>2.789888017692395</v>
      </c>
      <c r="O45" s="72">
        <f t="shared" si="13"/>
        <v>3.3075641025641023</v>
      </c>
      <c r="P45" s="72">
        <f t="shared" si="13"/>
        <v>3.5575472759062636</v>
      </c>
      <c r="Q45" s="72">
        <f t="shared" si="13"/>
        <v>2.7498698904581258</v>
      </c>
      <c r="R45" s="72">
        <f t="shared" si="13"/>
        <v>2.989920748326321</v>
      </c>
      <c r="S45" s="72">
        <f t="shared" si="13"/>
        <v>2.9689041373373173</v>
      </c>
      <c r="T45" s="72">
        <f t="shared" si="13"/>
        <v>3.8902641802641802</v>
      </c>
      <c r="U45" s="72">
        <f t="shared" si="13"/>
        <v>3.5092857142857143</v>
      </c>
      <c r="V45" s="72">
        <f t="shared" si="13"/>
        <v>3.3434837092731837</v>
      </c>
      <c r="W45" s="72">
        <f t="shared" si="13"/>
        <v>2.787179487179487</v>
      </c>
      <c r="X45" s="72">
        <f t="shared" si="13"/>
        <v>2.8652531229454303</v>
      </c>
      <c r="Y45" s="72">
        <f t="shared" si="13"/>
        <v>2.6144712207870104</v>
      </c>
      <c r="Z45" s="72">
        <f t="shared" si="13"/>
        <v>2.0388393819066093</v>
      </c>
      <c r="AA45" s="72">
        <f t="shared" si="13"/>
        <v>2.8312829616776982</v>
      </c>
      <c r="AB45" s="72">
        <f t="shared" si="13"/>
        <v>3.1349080342888387</v>
      </c>
      <c r="AC45" s="72">
        <f t="shared" si="13"/>
        <v>2.2250000000000001</v>
      </c>
      <c r="AD45" s="72">
        <f t="shared" si="13"/>
        <v>3.279931548256509</v>
      </c>
      <c r="AE45" s="72">
        <f t="shared" si="13"/>
        <v>3.0893817627680003</v>
      </c>
      <c r="AF45" s="72">
        <f t="shared" si="13"/>
        <v>3.4823608515202649</v>
      </c>
      <c r="AG45" s="72">
        <f t="shared" si="13"/>
        <v>3.4569035594035595</v>
      </c>
      <c r="AH45" s="72">
        <f t="shared" si="13"/>
        <v>3.2844684039730478</v>
      </c>
      <c r="AI45" s="72">
        <f t="shared" si="13"/>
        <v>3.7558022221951193</v>
      </c>
      <c r="AJ45" s="72">
        <f t="shared" si="13"/>
        <v>3.844391534391534</v>
      </c>
      <c r="AK45" s="72">
        <f t="shared" si="13"/>
        <v>4.0205722639933175</v>
      </c>
      <c r="AL45" s="72">
        <f t="shared" si="13"/>
        <v>3.7432483420718712</v>
      </c>
      <c r="AM45" s="72">
        <f t="shared" si="13"/>
        <v>2.7634920634920634</v>
      </c>
      <c r="AN45" s="72">
        <f t="shared" si="13"/>
        <v>3.1000000000000005</v>
      </c>
      <c r="AO45" s="72">
        <f t="shared" si="13"/>
        <v>2.964920634920635</v>
      </c>
      <c r="AP45" s="72">
        <f t="shared" si="13"/>
        <v>3.8139682539682545</v>
      </c>
      <c r="AQ45" s="72">
        <f t="shared" si="13"/>
        <v>3.7315873015873016</v>
      </c>
      <c r="AR45" s="72">
        <f t="shared" si="13"/>
        <v>3.7803358257903708</v>
      </c>
      <c r="AS45" s="72">
        <f t="shared" si="13"/>
        <v>3.5380427653154927</v>
      </c>
      <c r="AT45" s="72">
        <f t="shared" si="13"/>
        <v>3.6921815558179194</v>
      </c>
    </row>
    <row r="46" spans="1:46" x14ac:dyDescent="0.2">
      <c r="A46" s="83" t="s">
        <v>233</v>
      </c>
      <c r="B46" s="82">
        <v>761</v>
      </c>
      <c r="C46" s="82">
        <v>799</v>
      </c>
      <c r="D46" s="82">
        <v>637</v>
      </c>
      <c r="E46" s="82">
        <v>491</v>
      </c>
      <c r="F46" s="70">
        <f t="shared" ref="F46" si="14">E46/B46</f>
        <v>0.64520367936925094</v>
      </c>
      <c r="G46" s="82">
        <f>SUM(G3:G39)</f>
        <v>450</v>
      </c>
      <c r="H46" s="70">
        <f t="shared" ref="H46" si="15">G46/C46</f>
        <v>0.56320400500625778</v>
      </c>
      <c r="I46" s="82">
        <f>SUM(I3:I39)</f>
        <v>193</v>
      </c>
      <c r="J46" s="70">
        <f t="shared" ref="J46" si="16">I46/D46</f>
        <v>0.30298273155416011</v>
      </c>
      <c r="K46" s="70">
        <f t="shared" ref="K46" si="17">AVERAGE(F46,H46,J46)</f>
        <v>0.50379680530988968</v>
      </c>
      <c r="L46" s="72">
        <f>AVERAGE(L3:L39)</f>
        <v>3.2486215231476478</v>
      </c>
      <c r="M46" s="72">
        <f>AVERAGE(M3:M39)</f>
        <v>3.807526276569742</v>
      </c>
      <c r="N46" s="72">
        <f t="shared" ref="N46:AT46" si="18">AVERAGE(N3:N39)</f>
        <v>2.9080362176130787</v>
      </c>
      <c r="O46" s="72">
        <f t="shared" si="18"/>
        <v>3.4594229642804724</v>
      </c>
      <c r="P46" s="72">
        <f t="shared" si="18"/>
        <v>3.687581469735322</v>
      </c>
      <c r="Q46" s="72">
        <f t="shared" si="18"/>
        <v>2.7209286908236487</v>
      </c>
      <c r="R46" s="72">
        <f t="shared" si="18"/>
        <v>2.9804516446254623</v>
      </c>
      <c r="S46" s="72">
        <f t="shared" si="18"/>
        <v>3.0853712894035477</v>
      </c>
      <c r="T46" s="72">
        <f t="shared" si="18"/>
        <v>3.9946389825713133</v>
      </c>
      <c r="U46" s="72">
        <f t="shared" si="18"/>
        <v>3.4499278499278492</v>
      </c>
      <c r="V46" s="72">
        <f t="shared" si="18"/>
        <v>3.2968357801524681</v>
      </c>
      <c r="W46" s="72">
        <f t="shared" si="18"/>
        <v>2.7733716475095784</v>
      </c>
      <c r="X46" s="72">
        <f t="shared" si="18"/>
        <v>2.9222662522662524</v>
      </c>
      <c r="Y46" s="72">
        <f t="shared" si="18"/>
        <v>2.8382867258268676</v>
      </c>
      <c r="Z46" s="72">
        <f t="shared" si="18"/>
        <v>2.5802186727499299</v>
      </c>
      <c r="AA46" s="72">
        <f t="shared" si="18"/>
        <v>3.0568777195679053</v>
      </c>
      <c r="AB46" s="72">
        <f t="shared" si="18"/>
        <v>3.3077539780480953</v>
      </c>
      <c r="AC46" s="72">
        <f t="shared" si="18"/>
        <v>2.6465986394557821</v>
      </c>
      <c r="AD46" s="72">
        <f t="shared" si="18"/>
        <v>3.531910418045225</v>
      </c>
      <c r="AE46" s="72">
        <f t="shared" si="18"/>
        <v>3.2849046833297804</v>
      </c>
      <c r="AF46" s="72">
        <f t="shared" si="18"/>
        <v>3.4721587140210075</v>
      </c>
      <c r="AG46" s="72">
        <f t="shared" si="18"/>
        <v>3.5379169086498892</v>
      </c>
      <c r="AH46" s="72">
        <f t="shared" si="18"/>
        <v>3.4544309101002661</v>
      </c>
      <c r="AI46" s="72">
        <f t="shared" si="18"/>
        <v>3.7166594065932275</v>
      </c>
      <c r="AJ46" s="72">
        <f t="shared" si="18"/>
        <v>4.0234403188122911</v>
      </c>
      <c r="AK46" s="72">
        <f t="shared" si="18"/>
        <v>4.0124125301331288</v>
      </c>
      <c r="AL46" s="72">
        <f t="shared" si="18"/>
        <v>3.7497998730381461</v>
      </c>
      <c r="AM46" s="72">
        <f t="shared" si="18"/>
        <v>3.3431557471473434</v>
      </c>
      <c r="AN46" s="72">
        <f t="shared" si="18"/>
        <v>3.4743970315398882</v>
      </c>
      <c r="AO46" s="72">
        <f t="shared" si="18"/>
        <v>3.2400149453720886</v>
      </c>
      <c r="AP46" s="72">
        <f t="shared" si="18"/>
        <v>3.9376417233560095</v>
      </c>
      <c r="AQ46" s="72">
        <f t="shared" si="18"/>
        <v>3.737958668315811</v>
      </c>
      <c r="AR46" s="72">
        <f t="shared" si="18"/>
        <v>3.8336443250236356</v>
      </c>
      <c r="AS46" s="72">
        <f t="shared" si="18"/>
        <v>3.5501069811414636</v>
      </c>
      <c r="AT46" s="72">
        <f t="shared" si="18"/>
        <v>3.6307035876001388</v>
      </c>
    </row>
    <row r="53" spans="11:12" x14ac:dyDescent="0.2">
      <c r="K53" s="71"/>
      <c r="L53" s="71"/>
    </row>
  </sheetData>
  <mergeCells count="7">
    <mergeCell ref="AR1:AT1"/>
    <mergeCell ref="L1:R1"/>
    <mergeCell ref="S1:X1"/>
    <mergeCell ref="Y1:AC1"/>
    <mergeCell ref="AD1:AE1"/>
    <mergeCell ref="AF1:AL1"/>
    <mergeCell ref="AM1:AQ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&amp;C&amp;"Arial,Negrita"&amp;16&amp;KFF0000SATISFACCIÓN CON EL PROGRAMA FORMATIVO
CURSO 2012-2013
POSTGRADO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>2016-03-06T23:00:00+00:00</Fecha>
  </documentManagement>
</p:properties>
</file>

<file path=customXml/itemProps1.xml><?xml version="1.0" encoding="utf-8"?>
<ds:datastoreItem xmlns:ds="http://schemas.openxmlformats.org/officeDocument/2006/customXml" ds:itemID="{B6A19901-256E-4F07-8818-3651DC9F61FF}"/>
</file>

<file path=customXml/itemProps2.xml><?xml version="1.0" encoding="utf-8"?>
<ds:datastoreItem xmlns:ds="http://schemas.openxmlformats.org/officeDocument/2006/customXml" ds:itemID="{4B6473EB-6307-48B0-8455-57C3751B15F9}"/>
</file>

<file path=customXml/itemProps3.xml><?xml version="1.0" encoding="utf-8"?>
<ds:datastoreItem xmlns:ds="http://schemas.openxmlformats.org/officeDocument/2006/customXml" ds:itemID="{38ED8B1C-F12A-49AA-BC5A-4001157F84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Portada</vt:lpstr>
      <vt:lpstr>Modelo Encuesta GRADO</vt:lpstr>
      <vt:lpstr>Resultados GRADO</vt:lpstr>
      <vt:lpstr>Modelo Encuesta MÁSTER</vt:lpstr>
      <vt:lpstr>Resultados MÁSTER</vt:lpstr>
      <vt:lpstr>'Resultados MÁSTER'!Títulos_a_imprimir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Satisfacción de los estudiantes con el programa formativo</dc:title>
  <dc:creator>Cobo Salcines, Beatriz</dc:creator>
  <cp:lastModifiedBy>gilp</cp:lastModifiedBy>
  <dcterms:created xsi:type="dcterms:W3CDTF">2013-07-02T07:32:44Z</dcterms:created>
  <dcterms:modified xsi:type="dcterms:W3CDTF">2016-03-07T12:29:08Z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