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p\Desktop\"/>
    </mc:Choice>
  </mc:AlternateContent>
  <bookViews>
    <workbookView xWindow="360" yWindow="660" windowWidth="25440" windowHeight="11295"/>
  </bookViews>
  <sheets>
    <sheet name="Portada" sheetId="4" r:id="rId1"/>
    <sheet name="Modelo Encuesta" sheetId="3" r:id="rId2"/>
    <sheet name="Resultados GRADO" sheetId="7" r:id="rId3"/>
    <sheet name="Resultados MÁSTER" sheetId="8" r:id="rId4"/>
  </sheets>
  <calcPr calcId="152511"/>
</workbook>
</file>

<file path=xl/calcChain.xml><?xml version="1.0" encoding="utf-8"?>
<calcChain xmlns="http://schemas.openxmlformats.org/spreadsheetml/2006/main">
  <c r="C55" i="8" l="1"/>
  <c r="D55" i="8"/>
  <c r="B55" i="8"/>
  <c r="C53" i="8"/>
  <c r="B53" i="8"/>
  <c r="D53" i="8"/>
  <c r="C52" i="8"/>
  <c r="D52" i="8"/>
  <c r="B52" i="8"/>
  <c r="C51" i="8"/>
  <c r="B51" i="8"/>
  <c r="D51" i="8"/>
  <c r="C50" i="8"/>
  <c r="D50" i="8"/>
  <c r="B50" i="8"/>
  <c r="C49" i="8"/>
  <c r="B49" i="8"/>
  <c r="D49" i="8"/>
  <c r="D45" i="8"/>
  <c r="D44" i="8"/>
  <c r="D43" i="8"/>
  <c r="D42" i="8"/>
  <c r="D40" i="8"/>
  <c r="D38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0" i="8"/>
  <c r="D9" i="8"/>
  <c r="D7" i="8"/>
  <c r="D4" i="8"/>
  <c r="D3" i="8"/>
  <c r="C40" i="7"/>
  <c r="B40" i="7"/>
  <c r="D40" i="7" s="1"/>
  <c r="C38" i="7"/>
  <c r="D38" i="7" s="1"/>
  <c r="B38" i="7"/>
  <c r="C37" i="7"/>
  <c r="D37" i="7"/>
  <c r="B37" i="7"/>
  <c r="C36" i="7"/>
  <c r="D36" i="7" s="1"/>
  <c r="B36" i="7"/>
  <c r="C35" i="7"/>
  <c r="B35" i="7"/>
  <c r="D35" i="7" s="1"/>
  <c r="C34" i="7"/>
  <c r="D34" i="7" s="1"/>
  <c r="B34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</calcChain>
</file>

<file path=xl/sharedStrings.xml><?xml version="1.0" encoding="utf-8"?>
<sst xmlns="http://schemas.openxmlformats.org/spreadsheetml/2006/main" count="414" uniqueCount="175">
  <si>
    <t>VICERRECTORADO DE ORDENACIÓN ACADÉMICA</t>
  </si>
  <si>
    <t>UNIVERSIDAD DE CANTABRIA</t>
  </si>
  <si>
    <t xml:space="preserve">ENCUESTA DE SATISFACCIÓN DE LOS ESTUDIANTES CON EL PROGRAMA FORMATIVO
</t>
  </si>
  <si>
    <t xml:space="preserve">TABLA DE RESULTADOS </t>
  </si>
  <si>
    <t>TÍTULOS DE GRADO Y MÁSTER OFICIAL</t>
  </si>
  <si>
    <t>CURSO 2015-2016</t>
  </si>
  <si>
    <t xml:space="preserve">ENCUESTA SATISFACCIÓN TITULOS DE GRADO </t>
  </si>
  <si>
    <t xml:space="preserve">ATENCIÓN AL ESTUDIANTE                         </t>
  </si>
  <si>
    <t>Información disponible en la página web sobre la titulación.</t>
  </si>
  <si>
    <t>£</t>
  </si>
  <si>
    <t>Satisfacción con la tramitación de la matrícula y la gestión del expediente.</t>
  </si>
  <si>
    <t xml:space="preserve"> Atención prestada por el personal de administración y servicios del centro.</t>
  </si>
  <si>
    <t>Orientación, información y asesoramiento sobre programas de movilidad.</t>
  </si>
  <si>
    <t>Orientación, información y asesoramiento sobre prácticas y empleo.</t>
  </si>
  <si>
    <t>Procedimiento para realizar quejas y sugerencias.</t>
  </si>
  <si>
    <t>Servicios Generales de la Universidad (desagregar los servicios: COIE, Servicio de Deportes, Centro de Idiomas, Consejo de Estudiantes, Delegación de Alumnos).</t>
  </si>
  <si>
    <t>Observaciones y propuestas de mejora sobre la atención al estudiante:</t>
  </si>
  <si>
    <t xml:space="preserve">ORGANIZACIÓN DOCENTE                         </t>
  </si>
  <si>
    <t>Distribución y secuenciación del conjunto de asignaturas del Plan de Estudios.</t>
  </si>
  <si>
    <t>Coordinación entre las asignaturas del Plan de Estudios.</t>
  </si>
  <si>
    <t>Oferta de asignaturas optativas.</t>
  </si>
  <si>
    <t>Adecuación de la duración de las clases.</t>
  </si>
  <si>
    <t>Sistemas de evaluación empleados en la titulación.</t>
  </si>
  <si>
    <t>Medios que facilita la UC para lograr la capacitación lingüística.</t>
  </si>
  <si>
    <t>Observaciones y propuestas de mejora sobre la organización docente:</t>
  </si>
  <si>
    <t xml:space="preserve">PROFESORADO                         </t>
  </si>
  <si>
    <t>Labor realizada por el conjunto de docentes de la Titulación.</t>
  </si>
  <si>
    <t>Metodología docente y actividades formativas llevadas a cabo en la titulación</t>
  </si>
  <si>
    <t>Observaciones y propuestas de mejora sobre el profesorado:</t>
  </si>
  <si>
    <t xml:space="preserve">INSTALACIONES E INFRAESTRUCTURAS                         </t>
  </si>
  <si>
    <t>Aulas de teoría (mobiliario, acústica, luminosidad, ventilación, calefacción, etc.).</t>
  </si>
  <si>
    <t>Laboratorios y aulas de prácticas (equipamiento, acústica, luminosidad, ventilación, calefacción, etc.).</t>
  </si>
  <si>
    <t>Aulas de informática de libre acceso y su equipamiento.</t>
  </si>
  <si>
    <t>Aula Virtual (Blackboard, Moodle, OCW).</t>
  </si>
  <si>
    <t>Campus Virtual (información, tramitación y consultas).</t>
  </si>
  <si>
    <t>Biblioteca (acondicionamiento, espacios, adecuación horaria).</t>
  </si>
  <si>
    <t>Fondos bibliográficos y bases de datos.</t>
  </si>
  <si>
    <t>Instalaciones en general</t>
  </si>
  <si>
    <t>Observaciones y propuestas de mejora sobre instalaciones e infraestructuras:</t>
  </si>
  <si>
    <t>TRABAJO FIN DE GRADO</t>
  </si>
  <si>
    <t>Oferta de temas para el TFG.</t>
  </si>
  <si>
    <t>Proceso de asignación de Tutor/a.</t>
  </si>
  <si>
    <t>Información recibida para el desarrollo del TFG (normativa, plazos, criterios de evaluación, etc).</t>
  </si>
  <si>
    <t>Satisfacción con la labor del Tutor/a (accesibilidad, dedicación, calidad de la tutorización, etc.)</t>
  </si>
  <si>
    <t>Satisfacción general con el Trabajo Fin de Grado.</t>
  </si>
  <si>
    <t>Observaciones y propuestas de mejora sobre el Trabajo Fin de Máster:</t>
  </si>
  <si>
    <t xml:space="preserve">SATISFACCIÓN GENERAL                          </t>
  </si>
  <si>
    <t>Resultados del aprendizaje.</t>
  </si>
  <si>
    <t>Cumplimiento de las expectativas iniciales.</t>
  </si>
  <si>
    <t>Satisfacción general con la Titulación.</t>
  </si>
  <si>
    <t>Observaciones y propuestas de mejora sobre la titulación:</t>
  </si>
  <si>
    <t>ATENCION RECIBIDA</t>
  </si>
  <si>
    <t>SERVICIOS GENERALES</t>
  </si>
  <si>
    <t>ORGANIZACIÓN DOCENTE</t>
  </si>
  <si>
    <t>PROFESORADO</t>
  </si>
  <si>
    <t>INSTALACIONES E INFRAESTRUCTURAS</t>
  </si>
  <si>
    <t>SATISFACCIÓN GENERAL</t>
  </si>
  <si>
    <t>TITULACIÓN</t>
  </si>
  <si>
    <t>Número de Estudiantes</t>
  </si>
  <si>
    <t>Encuestas Recibidas</t>
  </si>
  <si>
    <t>Participación</t>
  </si>
  <si>
    <t>[1. Información disponible en la página web sobre la titulación.]</t>
  </si>
  <si>
    <t>[2. Satisfacción con la tramitación de la matrícula y la gestión del expediente.]</t>
  </si>
  <si>
    <t>[3. Atención prestada por el personal de administración y servicios del centro.]</t>
  </si>
  <si>
    <t>[4. Orientación, información y asesoramiento sobre programas de movilidad.]</t>
  </si>
  <si>
    <t>[5. Orientación, información y asesoramiento sobre prácticas y empleo.]</t>
  </si>
  <si>
    <t>[6. Procedimiento para realizar quejas y sugerencias.]</t>
  </si>
  <si>
    <t>[7a. COIE (Centro de Orientación e Información de Empleo)]</t>
  </si>
  <si>
    <t>[7b. Servicio de Deportes]</t>
  </si>
  <si>
    <t>[7c. CIUC (Centro de Idiomas de la Universidad de Cantabria)]</t>
  </si>
  <si>
    <t>[7d. Consejo de Estudiantes]</t>
  </si>
  <si>
    <t>[7e. Delegación de Alumnos]</t>
  </si>
  <si>
    <t>[8. Distribución y secuenciación del conjunto de asignaturas del Plan de Estudios.]</t>
  </si>
  <si>
    <t>[9. Coordinación entre las asignaturas del Plan de Estudios.]</t>
  </si>
  <si>
    <t>[10. Oferta de asignaturas optativas.]</t>
  </si>
  <si>
    <t>[11. Adecuación de la duración de las clases.]</t>
  </si>
  <si>
    <t>[12. Sistemas de evaluación empleados en la titulación.]</t>
  </si>
  <si>
    <t>[13. Medios que facilita la UC para lograr la capacitación lingüística.]</t>
  </si>
  <si>
    <t>[14. Labor realizada por el conjunto de docentes de la Titulación.]</t>
  </si>
  <si>
    <t>[15. Metodología docente y actividades formativas llevadas a cabo en la titulación.]</t>
  </si>
  <si>
    <t>[16. Aulas de teoría (mobiliario, acústica, luminosidad, ventilación, calefacción, etc.).]</t>
  </si>
  <si>
    <t>[17. Laboratorios y aulas de prácticas (equipamiento, acústica, luminosidad, ventilación, calefacción, etc.).]</t>
  </si>
  <si>
    <t>[18. Aulas de informática de libre acceso y su equipamiento.]</t>
  </si>
  <si>
    <t>[19. Aula Virtual (Blackboard, Moodle, OCW).]</t>
  </si>
  <si>
    <t>[20. Campus Virtual (información, tramitación y consultas).]</t>
  </si>
  <si>
    <t>[21. Biblioteca (acondicionamiento, espacios, adecuación horaria).]</t>
  </si>
  <si>
    <t>[22. Fondos bibliográficos y bases de datos.]</t>
  </si>
  <si>
    <t>[23. Instalaciones en general.]</t>
  </si>
  <si>
    <t>[24. Oferta de temas para el TFG.]</t>
  </si>
  <si>
    <t>[25.  Proceso de asignación de Tutor/a.]</t>
  </si>
  <si>
    <t>[26.  Información recibida para el desarrollo del TFG (normativa, plazos, criterios de evaluación, etc.)]</t>
  </si>
  <si>
    <t>[27. Satisfacción con la labor del Tutor/a (accesibilidad, dedicación, calidad de la tutorización, etc.)]</t>
  </si>
  <si>
    <t>[28. Satisfacción general con el TFG.]</t>
  </si>
  <si>
    <t>[29. Resultados del aprendizaje.]</t>
  </si>
  <si>
    <t>[30. Cumplimiento de las expectativas iniciales.]</t>
  </si>
  <si>
    <t>[31. Satisfacción general con la Titulación.]</t>
  </si>
  <si>
    <t>GRADO EN ADMINISTRACIÓN Y DIRECCIÓN DE EMPRESAS</t>
  </si>
  <si>
    <t>GRADO EN DERECHO</t>
  </si>
  <si>
    <t>GRADO EN ECONOMIA</t>
  </si>
  <si>
    <t>GRADO EN ENFERMERIA</t>
  </si>
  <si>
    <t>GRADO EN ESTUDIOS HISPÁNICOS</t>
  </si>
  <si>
    <t>GRADO EN FÍSICA</t>
  </si>
  <si>
    <t>GRADO EN FISIOTERAPIA</t>
  </si>
  <si>
    <t>GRADO EN GEOGRAFIA Y ORDENACIÓN DEL TERRITORIO</t>
  </si>
  <si>
    <t>GRADO EN HISTORIA</t>
  </si>
  <si>
    <t>GRADO EN INGENIERÍA CIVIL</t>
  </si>
  <si>
    <t>GRADO EN INGENIERÍA DE LOS RECURSOS ENERGETICOS</t>
  </si>
  <si>
    <t>GRADO EN INGENIERÍA DE LOS RECURSOS MINEROS</t>
  </si>
  <si>
    <t>GRADO EN INGENIERÍA DE TECNOLOGIAS DE TELECOMUNICACIÓN</t>
  </si>
  <si>
    <t>GRADO EN INGENIERÍA ELECTRICA</t>
  </si>
  <si>
    <t>GRADO EN INGENIERÍA EN ELECTRONICA INDUSTRIAL Y AUTOMATICA</t>
  </si>
  <si>
    <t>GRADO EN INGENIERÍA EN TECNOLOGÍAS INDUSTRIALES</t>
  </si>
  <si>
    <t>GRADO EN INGENIERÍA INFORMÁTICA</t>
  </si>
  <si>
    <t>GRADO EN INGENIERIA MARINA</t>
  </si>
  <si>
    <t>GRADO EN INGENIERIA MARITIMA</t>
  </si>
  <si>
    <t>GRADO EN INGENIERÍA MECANICA</t>
  </si>
  <si>
    <t>GRADO EN INGENIERÍA NAUTICA Y TRANSPORTE MARÍTIMO</t>
  </si>
  <si>
    <t>GRADO EN INGENIERÍA QUÍMICA</t>
  </si>
  <si>
    <t>GRADO EN LOGOPEDIA</t>
  </si>
  <si>
    <t>GRADO EN MAGISTERIO EN EDUCACIÓN INFANTIL</t>
  </si>
  <si>
    <t>GRADO EN MAGISTERIO EN EDUCACIÓN PRIMARIA</t>
  </si>
  <si>
    <t>GRADO EN MATEMATICAS</t>
  </si>
  <si>
    <t>GRADO EN MEDICINA</t>
  </si>
  <si>
    <t>GRADO EN RELACIONES LABORALES</t>
  </si>
  <si>
    <t>GRADO EN TURISMO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</si>
  <si>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</si>
  <si>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</si>
  <si>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</si>
  <si>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</si>
  <si>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</si>
  <si>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</si>
  <si>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Media Total UC</t>
  </si>
  <si>
    <t>MÁSTER DEL MEDITERRÁNEO AL ATLÁNTICO: LA CONSTRUCCIÓN DE EUROPA ENTRE EL MUNDO ANTIGUO Y MEDIEVAL</t>
  </si>
  <si>
    <t>MÁSTER EN APRENDIZAJE Y ENSEÑANZA DE SEGUNDAS LENGUAS/SECOND LANGUAGE LEARNING AND TEACHING</t>
  </si>
  <si>
    <t>MÁSTER EN AVANCES EN NEURORREHABILITACIÓN DE LAS FUNCIONES COMUNICATIVAS Y MOTORAS</t>
  </si>
  <si>
    <t>MÁSTER EN BIOLOGÍA MOLECULAR Y BIOMEDICINA</t>
  </si>
  <si>
    <t>MÁSTER EN COMPUTACIÓN</t>
  </si>
  <si>
    <t>MÁSTER EN CONDICIONANTES GENÉTICOS, NUTRICIONALES Y AMBIENTALES DEL CRECIMIENTO Y DESARROLLO</t>
  </si>
  <si>
    <t>MÁSTER EN DIRECCIÓN DE EMPRESAS (MBA)</t>
  </si>
  <si>
    <t>MÁSTER EN DIRECCIÓN DE MARKETING (EMPRESAS TURÍSTICAS)</t>
  </si>
  <si>
    <t>MÁSTER EN ECONOMÍA: INSTRUMENTOS DEL ANÁLISIS ECONÓMICO</t>
  </si>
  <si>
    <t>MÁSTER EN EMPRESA Y TECNOLOGÍAS DE LA INFORMACIÓN</t>
  </si>
  <si>
    <t>MÁSTER EN ENSEÑANZA DEL ESPAÑOL COMO LENGUA EXTRANJERA</t>
  </si>
  <si>
    <t>MÁSTER EN ESTUDIOS AVANZADOS DE HISTORIA MODERNA: "MONARQUÍA DE ESPAÑA" SS. XVI-XVIII"</t>
  </si>
  <si>
    <t>MÁSTER EN FÍSICA, INSTRUMENTACIÓN Y MEDIO AMBIENTE</t>
  </si>
  <si>
    <t>MÁSTER EN FORMACIÓN DEL PROFESORADO DE EDUCACIÓN SECUNDARIA</t>
  </si>
  <si>
    <t>MÁSTER EN FUNDAMENTOS Y PRINCIPIOS DEL SISTEMA JURÍDICO</t>
  </si>
  <si>
    <t>MÁSTER EN GESTIÓN AMBIENTAL DE SISTEMAS HÍDRICOS</t>
  </si>
  <si>
    <t>MÁSTER EN GESTIÓN INTEGRADA DE SISTEMAS HÍDRICOS</t>
  </si>
  <si>
    <t>MÁSTER EN GESTIÓN INTEGRADA DE ZONAS COSTERAS</t>
  </si>
  <si>
    <t>MÁSTER EN GESTIÓN INTEGRAL E INVESTIGACIÓN DE LAS HERIDAS CRÓNICAS</t>
  </si>
  <si>
    <t>MÁSTER EN HISTORIA CONTEMPORÁNEA</t>
  </si>
  <si>
    <t>MÁSTER EN HISTORIA MODERNA: "MONARQUÍA DE ESPAÑA" SIGLOS XVI-XVIII</t>
  </si>
  <si>
    <t>MÁSTER EN INGENIERÍA AMBIENTAL</t>
  </si>
  <si>
    <t>MÁSTER EN INGENIERÍA COSTERA Y PORTUARIA</t>
  </si>
  <si>
    <t>MÁSTER EN INGENIERÍA DE CAMINOS, CANALES Y PUERTOS</t>
  </si>
  <si>
    <t>MÁSTER EN INGENIERÍA DE COSTAS Y PUERTOS</t>
  </si>
  <si>
    <t>MÁSTER EN INGENIERÍA DE MINAS</t>
  </si>
  <si>
    <t>MÁSTER EN INGENIERÍA DE TELECOMUNICACIÓN</t>
  </si>
  <si>
    <t>MÁSTER EN INGENIERÍA INDUSTRIAL</t>
  </si>
  <si>
    <t>MÁSTER EN INGENIERÍA MARINA</t>
  </si>
  <si>
    <t>MASTER EN INGENIERÍA NÁUTICA Y GESTIÓN MARÍTIMA</t>
  </si>
  <si>
    <t>MÁSTER EN INGENIERÍA QUÍMICA</t>
  </si>
  <si>
    <t>MÁSTER EN INICIACIÓN A LA INVESTIGACIÓN EN SALUD MENTAL</t>
  </si>
  <si>
    <t>MÁSTER EN INTEGRIDAD Y DURABILIDAD DE MATERIALES, COMPONENTES Y ESTRUCTURAS</t>
  </si>
  <si>
    <t>MÁSTER EN INVESTIGACIÓN E INNOVACIÓN EN CONTEXTOS EDUCATIVOS</t>
  </si>
  <si>
    <t>MÁSTER EN INVESTIGACIÓN EN CUIDADOS DE SALUD</t>
  </si>
  <si>
    <t>MÁSTER EN INVESTIGACIÓN EN INGENIERÍA CIVIL</t>
  </si>
  <si>
    <t>MÁSTER EN INVESTIGACIÓN EN INGENIERÍA INDUSTRIAL</t>
  </si>
  <si>
    <t>MÁSTER EN INVESTIGACIÓN, TECNOLOGÍA Y GESTIÓN DE LA CONSTRUCCIÓN EN EUROPA - MASTER IN CONSTRUCTION RESEARCH, TECHNOLOGY AND MANAGEMENT IN EUROPE</t>
  </si>
  <si>
    <t>MÁSTER EN MATEMÁTICAS Y COMPUTACIÓN</t>
  </si>
  <si>
    <t>MÁSTER EN NUEVOS MATERIALES</t>
  </si>
  <si>
    <t>MÁSTER EN PATRIMONIO HISTÓRICO Y TERRITORIAL</t>
  </si>
  <si>
    <t>MÁSTER EN PREHISTORIA Y ARQUEOLOGÍA</t>
  </si>
  <si>
    <t>MÁSTER EN RECURSOS TERRITORIALES Y ESTRATEGIAS DE ORDENACIÓN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</si>
</sst>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1">
    <xf numFmtId="0" fontId="0" fillId="0" borderId="0"/>
    <xf numFmtId="9" fontId="8" fillId="0" borderId="0" applyFont="0" applyFill="0" applyBorder="0" applyAlignment="0" applyProtection="0"/>
    <xf numFmtId="0" fontId="10" fillId="0" borderId="0"/>
    <xf numFmtId="0" fontId="13" fillId="0" borderId="0"/>
    <xf numFmtId="0" fontId="1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readingOrder="1"/>
    </xf>
    <xf numFmtId="0" fontId="3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0" xfId="0"/>
    <xf numFmtId="0" fontId="6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0" fontId="12" fillId="0" borderId="7" xfId="2" applyFont="1" applyFill="1" applyBorder="1" applyAlignment="1">
      <alignment vertical="center" wrapText="1"/>
    </xf>
    <xf numFmtId="0" fontId="11" fillId="11" borderId="7" xfId="2" applyFont="1" applyFill="1" applyBorder="1" applyAlignment="1">
      <alignment vertical="center" wrapText="1"/>
    </xf>
    <xf numFmtId="0" fontId="13" fillId="0" borderId="0" xfId="3" applyFont="1"/>
    <xf numFmtId="0" fontId="14" fillId="0" borderId="0" xfId="4"/>
    <xf numFmtId="2" fontId="0" fillId="0" borderId="0" xfId="0" applyNumberFormat="1" applyAlignment="1">
      <alignment horizontal="center"/>
    </xf>
    <xf numFmtId="9" fontId="1" fillId="9" borderId="0" xfId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9" fontId="0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 vertical="distributed" wrapText="1"/>
    </xf>
    <xf numFmtId="0" fontId="16" fillId="0" borderId="0" xfId="3" applyFont="1" applyAlignment="1">
      <alignment horizontal="center" vertical="distributed"/>
    </xf>
    <xf numFmtId="0" fontId="17" fillId="0" borderId="0" xfId="3" applyFont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4"/>
    <cellStyle name="Normal 3" xfId="5"/>
    <cellStyle name="Normal 3 2" xfId="3"/>
    <cellStyle name="Normal 4" xfId="6"/>
    <cellStyle name="Normal 5" xfId="7"/>
    <cellStyle name="Normal 6" xfId="8"/>
    <cellStyle name="Normal 7" xfId="9"/>
    <cellStyle name="Normal_Hoja1_Valoración general" xfId="2"/>
    <cellStyle name="Porcentaje" xfId="1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142875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76200</xdr:rowOff>
    </xdr:from>
    <xdr:to>
      <xdr:col>10</xdr:col>
      <xdr:colOff>381000</xdr:colOff>
      <xdr:row>4</xdr:row>
      <xdr:rowOff>66675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6" sqref="B16:J16"/>
    </sheetView>
  </sheetViews>
  <sheetFormatPr baseColWidth="10" defaultColWidth="11.42578125" defaultRowHeight="12.75" x14ac:dyDescent="0.2"/>
  <cols>
    <col min="1" max="16384" width="11.42578125" style="31"/>
  </cols>
  <sheetData>
    <row r="1" spans="1:10" ht="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" x14ac:dyDescent="0.25">
      <c r="A2" s="30"/>
      <c r="B2" s="30"/>
      <c r="C2" s="38" t="s">
        <v>0</v>
      </c>
      <c r="D2" s="38"/>
      <c r="E2" s="38"/>
      <c r="F2" s="38"/>
      <c r="G2" s="38"/>
      <c r="H2" s="38"/>
      <c r="I2" s="38"/>
      <c r="J2" s="30"/>
    </row>
    <row r="3" spans="1:10" ht="15" x14ac:dyDescent="0.25">
      <c r="A3" s="30"/>
      <c r="B3" s="30"/>
      <c r="C3" s="38" t="s">
        <v>1</v>
      </c>
      <c r="D3" s="38"/>
      <c r="E3" s="38"/>
      <c r="F3" s="38"/>
      <c r="G3" s="38"/>
      <c r="H3" s="38"/>
      <c r="I3" s="38"/>
      <c r="J3" s="30"/>
    </row>
    <row r="4" spans="1:10" ht="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5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5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5" x14ac:dyDescent="0.25">
      <c r="A10" s="30"/>
      <c r="B10" s="39" t="s">
        <v>2</v>
      </c>
      <c r="C10" s="40"/>
      <c r="D10" s="40"/>
      <c r="E10" s="40"/>
      <c r="F10" s="40"/>
      <c r="G10" s="40"/>
      <c r="H10" s="40"/>
      <c r="I10" s="40"/>
      <c r="J10" s="40"/>
    </row>
    <row r="11" spans="1:10" ht="15" x14ac:dyDescent="0.25">
      <c r="A11" s="3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" x14ac:dyDescent="0.25">
      <c r="A12" s="3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5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 x14ac:dyDescent="0.25">
      <c r="A14" s="30"/>
      <c r="B14" s="37" t="s">
        <v>3</v>
      </c>
      <c r="C14" s="37"/>
      <c r="D14" s="37"/>
      <c r="E14" s="37"/>
      <c r="F14" s="37"/>
      <c r="G14" s="37"/>
      <c r="H14" s="37"/>
      <c r="I14" s="37"/>
      <c r="J14" s="37"/>
    </row>
    <row r="15" spans="1:10" ht="15.75" x14ac:dyDescent="0.25">
      <c r="A15" s="30"/>
      <c r="B15" s="41" t="s">
        <v>4</v>
      </c>
      <c r="C15" s="41"/>
      <c r="D15" s="41"/>
      <c r="E15" s="41"/>
      <c r="F15" s="41"/>
      <c r="G15" s="41"/>
      <c r="H15" s="41"/>
      <c r="I15" s="41"/>
      <c r="J15" s="41"/>
    </row>
    <row r="16" spans="1:10" ht="15.75" x14ac:dyDescent="0.25">
      <c r="A16" s="30"/>
      <c r="B16" s="37" t="s">
        <v>5</v>
      </c>
      <c r="C16" s="37"/>
      <c r="D16" s="37"/>
      <c r="E16" s="37"/>
      <c r="F16" s="37"/>
      <c r="G16" s="37"/>
      <c r="H16" s="37"/>
      <c r="I16" s="37"/>
      <c r="J16" s="37"/>
    </row>
    <row r="17" spans="1:10" ht="15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6" workbookViewId="0">
      <selection activeCell="K47" sqref="K47"/>
    </sheetView>
  </sheetViews>
  <sheetFormatPr baseColWidth="10" defaultColWidth="11.42578125" defaultRowHeight="12.75" x14ac:dyDescent="0.2"/>
  <cols>
    <col min="1" max="1" width="11.42578125" style="4"/>
    <col min="2" max="2" width="68.42578125" style="4" customWidth="1"/>
  </cols>
  <sheetData>
    <row r="1" spans="1:8" ht="35.25" customHeight="1" x14ac:dyDescent="0.2">
      <c r="A1" s="43" t="s">
        <v>6</v>
      </c>
      <c r="B1" s="43"/>
      <c r="C1" s="14"/>
      <c r="D1" s="14"/>
      <c r="E1" s="14"/>
      <c r="F1" s="14"/>
      <c r="G1" s="14"/>
      <c r="H1" s="14"/>
    </row>
    <row r="2" spans="1:8" ht="39.75" customHeight="1" x14ac:dyDescent="0.2"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</row>
    <row r="3" spans="1:8" x14ac:dyDescent="0.2">
      <c r="A3" s="48" t="s">
        <v>7</v>
      </c>
      <c r="B3" s="48"/>
      <c r="C3" s="7"/>
      <c r="D3" s="7"/>
      <c r="E3" s="7"/>
      <c r="F3" s="7"/>
      <c r="G3" s="7"/>
      <c r="H3" s="7"/>
    </row>
    <row r="4" spans="1:8" ht="14.25" x14ac:dyDescent="0.2">
      <c r="A4" s="8">
        <v>1</v>
      </c>
      <c r="B4" s="9" t="s">
        <v>8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9</v>
      </c>
      <c r="H4" s="10" t="s">
        <v>9</v>
      </c>
    </row>
    <row r="5" spans="1:8" ht="14.25" x14ac:dyDescent="0.2">
      <c r="A5" s="8">
        <v>2</v>
      </c>
      <c r="B5" s="9" t="s">
        <v>10</v>
      </c>
      <c r="C5" s="10" t="s">
        <v>9</v>
      </c>
      <c r="D5" s="10" t="s">
        <v>9</v>
      </c>
      <c r="E5" s="10" t="s">
        <v>9</v>
      </c>
      <c r="F5" s="10" t="s">
        <v>9</v>
      </c>
      <c r="G5" s="10" t="s">
        <v>9</v>
      </c>
      <c r="H5" s="10" t="s">
        <v>9</v>
      </c>
    </row>
    <row r="6" spans="1:8" ht="14.25" x14ac:dyDescent="0.2">
      <c r="A6" s="8">
        <v>3</v>
      </c>
      <c r="B6" s="9" t="s">
        <v>11</v>
      </c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0" t="s">
        <v>9</v>
      </c>
    </row>
    <row r="7" spans="1:8" ht="14.25" x14ac:dyDescent="0.2">
      <c r="A7" s="8">
        <v>4</v>
      </c>
      <c r="B7" s="9" t="s">
        <v>12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</row>
    <row r="8" spans="1:8" ht="14.25" x14ac:dyDescent="0.2">
      <c r="A8" s="8">
        <v>5</v>
      </c>
      <c r="B8" s="9" t="s">
        <v>13</v>
      </c>
      <c r="C8" s="10" t="s">
        <v>9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</row>
    <row r="9" spans="1:8" ht="14.25" x14ac:dyDescent="0.2">
      <c r="A9" s="8">
        <v>6</v>
      </c>
      <c r="B9" s="9" t="s">
        <v>14</v>
      </c>
      <c r="C9" s="10" t="s">
        <v>9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</row>
    <row r="10" spans="1:8" ht="24" x14ac:dyDescent="0.2">
      <c r="A10" s="8">
        <v>7</v>
      </c>
      <c r="B10" s="9" t="s">
        <v>15</v>
      </c>
      <c r="C10" s="10" t="s">
        <v>9</v>
      </c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9</v>
      </c>
    </row>
    <row r="11" spans="1:8" x14ac:dyDescent="0.2">
      <c r="A11" s="11" t="s">
        <v>16</v>
      </c>
      <c r="B11" s="12"/>
      <c r="C11" s="7"/>
      <c r="D11" s="7"/>
      <c r="E11" s="7"/>
      <c r="F11" s="7"/>
      <c r="G11" s="7"/>
      <c r="H11" s="7"/>
    </row>
    <row r="12" spans="1:8" x14ac:dyDescent="0.2">
      <c r="A12" s="12"/>
      <c r="B12" s="12"/>
      <c r="C12" s="7"/>
      <c r="D12" s="7"/>
      <c r="E12" s="7"/>
      <c r="F12" s="7"/>
      <c r="G12" s="7"/>
      <c r="H12" s="7"/>
    </row>
    <row r="13" spans="1:8" x14ac:dyDescent="0.2">
      <c r="A13" s="47" t="s">
        <v>17</v>
      </c>
      <c r="B13" s="47"/>
      <c r="C13" s="7"/>
      <c r="D13" s="7"/>
      <c r="E13" s="7"/>
      <c r="F13" s="7"/>
      <c r="G13" s="7"/>
      <c r="H13" s="7"/>
    </row>
    <row r="14" spans="1:8" ht="14.25" x14ac:dyDescent="0.2">
      <c r="A14" s="8">
        <v>8</v>
      </c>
      <c r="B14" s="9" t="s">
        <v>18</v>
      </c>
      <c r="C14" s="10" t="s">
        <v>9</v>
      </c>
      <c r="D14" s="10" t="s">
        <v>9</v>
      </c>
      <c r="E14" s="10" t="s">
        <v>9</v>
      </c>
      <c r="F14" s="10" t="s">
        <v>9</v>
      </c>
      <c r="G14" s="10" t="s">
        <v>9</v>
      </c>
      <c r="H14" s="10" t="s">
        <v>9</v>
      </c>
    </row>
    <row r="15" spans="1:8" ht="14.25" x14ac:dyDescent="0.2">
      <c r="A15" s="8">
        <v>9</v>
      </c>
      <c r="B15" s="4" t="s">
        <v>19</v>
      </c>
      <c r="C15" s="10" t="s">
        <v>9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9</v>
      </c>
    </row>
    <row r="16" spans="1:8" s="14" customFormat="1" ht="14.25" x14ac:dyDescent="0.2">
      <c r="A16" s="8">
        <v>10</v>
      </c>
      <c r="B16" s="9" t="s">
        <v>20</v>
      </c>
      <c r="C16" s="10" t="s">
        <v>9</v>
      </c>
      <c r="D16" s="10" t="s">
        <v>9</v>
      </c>
      <c r="E16" s="10" t="s">
        <v>9</v>
      </c>
      <c r="F16" s="10" t="s">
        <v>9</v>
      </c>
      <c r="G16" s="10" t="s">
        <v>9</v>
      </c>
      <c r="H16" s="10" t="s">
        <v>9</v>
      </c>
    </row>
    <row r="17" spans="1:8" s="14" customFormat="1" ht="14.25" x14ac:dyDescent="0.2">
      <c r="A17" s="8">
        <v>11</v>
      </c>
      <c r="B17" s="9" t="s">
        <v>21</v>
      </c>
      <c r="C17" s="10" t="s">
        <v>9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</row>
    <row r="18" spans="1:8" s="14" customFormat="1" ht="14.25" x14ac:dyDescent="0.2">
      <c r="A18" s="8">
        <v>12</v>
      </c>
      <c r="B18" s="9" t="s">
        <v>22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</row>
    <row r="19" spans="1:8" s="14" customFormat="1" ht="14.25" x14ac:dyDescent="0.2">
      <c r="A19" s="8">
        <v>13</v>
      </c>
      <c r="B19" s="9" t="s">
        <v>23</v>
      </c>
      <c r="C19" s="10" t="s">
        <v>9</v>
      </c>
      <c r="D19" s="10" t="s">
        <v>9</v>
      </c>
      <c r="E19" s="10" t="s">
        <v>9</v>
      </c>
      <c r="F19" s="10" t="s">
        <v>9</v>
      </c>
      <c r="G19" s="10" t="s">
        <v>9</v>
      </c>
      <c r="H19" s="10" t="s">
        <v>9</v>
      </c>
    </row>
    <row r="21" spans="1:8" x14ac:dyDescent="0.2">
      <c r="A21" s="13" t="s">
        <v>24</v>
      </c>
      <c r="B21" s="12"/>
      <c r="C21" s="7"/>
      <c r="D21" s="7"/>
      <c r="E21" s="7"/>
      <c r="F21" s="7"/>
      <c r="G21" s="7"/>
      <c r="H21" s="7"/>
    </row>
    <row r="22" spans="1:8" x14ac:dyDescent="0.2">
      <c r="A22" s="12"/>
      <c r="B22" s="12"/>
      <c r="C22" s="7"/>
      <c r="D22" s="7"/>
      <c r="E22" s="7"/>
      <c r="F22" s="7"/>
      <c r="G22" s="7"/>
      <c r="H22" s="7"/>
    </row>
    <row r="23" spans="1:8" x14ac:dyDescent="0.2">
      <c r="A23" s="45" t="s">
        <v>25</v>
      </c>
      <c r="B23" s="45"/>
      <c r="C23" s="7"/>
      <c r="D23" s="7"/>
      <c r="E23" s="7"/>
      <c r="F23" s="7"/>
      <c r="G23" s="7"/>
      <c r="H23" s="7"/>
    </row>
    <row r="24" spans="1:8" s="14" customFormat="1" ht="14.25" x14ac:dyDescent="0.2">
      <c r="A24" s="8">
        <v>14</v>
      </c>
      <c r="B24" s="9" t="s">
        <v>26</v>
      </c>
      <c r="C24" s="10" t="s">
        <v>9</v>
      </c>
      <c r="D24" s="10" t="s">
        <v>9</v>
      </c>
      <c r="E24" s="10" t="s">
        <v>9</v>
      </c>
      <c r="F24" s="10" t="s">
        <v>9</v>
      </c>
      <c r="G24" s="10" t="s">
        <v>9</v>
      </c>
      <c r="H24" s="10" t="s">
        <v>9</v>
      </c>
    </row>
    <row r="25" spans="1:8" ht="14.25" x14ac:dyDescent="0.2">
      <c r="A25" s="8">
        <v>15</v>
      </c>
      <c r="B25" s="9" t="s">
        <v>27</v>
      </c>
      <c r="C25" s="10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9</v>
      </c>
    </row>
    <row r="26" spans="1:8" x14ac:dyDescent="0.2">
      <c r="A26" s="13" t="s">
        <v>28</v>
      </c>
      <c r="B26" s="12"/>
      <c r="C26" s="7"/>
      <c r="D26" s="7"/>
      <c r="E26" s="7"/>
      <c r="F26" s="7"/>
      <c r="G26" s="7"/>
      <c r="H26" s="7"/>
    </row>
    <row r="27" spans="1:8" x14ac:dyDescent="0.2">
      <c r="A27" s="12"/>
      <c r="B27" s="12"/>
      <c r="C27" s="7"/>
      <c r="D27" s="7"/>
      <c r="E27" s="7"/>
      <c r="F27" s="7"/>
      <c r="G27" s="7"/>
      <c r="H27" s="7"/>
    </row>
    <row r="28" spans="1:8" x14ac:dyDescent="0.2">
      <c r="A28" s="46" t="s">
        <v>29</v>
      </c>
      <c r="B28" s="46"/>
      <c r="C28" s="7"/>
      <c r="D28" s="7"/>
      <c r="E28" s="7"/>
      <c r="F28" s="7"/>
      <c r="G28" s="7"/>
      <c r="H28" s="7"/>
    </row>
    <row r="29" spans="1:8" ht="14.25" x14ac:dyDescent="0.2">
      <c r="A29" s="8">
        <v>16</v>
      </c>
      <c r="B29" s="9" t="s">
        <v>30</v>
      </c>
      <c r="C29" s="10" t="s">
        <v>9</v>
      </c>
      <c r="D29" s="10" t="s">
        <v>9</v>
      </c>
      <c r="E29" s="10" t="s">
        <v>9</v>
      </c>
      <c r="F29" s="10" t="s">
        <v>9</v>
      </c>
      <c r="G29" s="10" t="s">
        <v>9</v>
      </c>
      <c r="H29" s="10" t="s">
        <v>9</v>
      </c>
    </row>
    <row r="30" spans="1:8" ht="24" customHeight="1" x14ac:dyDescent="0.2">
      <c r="A30" s="8">
        <v>17</v>
      </c>
      <c r="B30" s="9" t="s">
        <v>31</v>
      </c>
      <c r="C30" s="10" t="s">
        <v>9</v>
      </c>
      <c r="D30" s="10" t="s">
        <v>9</v>
      </c>
      <c r="E30" s="10" t="s">
        <v>9</v>
      </c>
      <c r="F30" s="10" t="s">
        <v>9</v>
      </c>
      <c r="G30" s="10" t="s">
        <v>9</v>
      </c>
      <c r="H30" s="10" t="s">
        <v>9</v>
      </c>
    </row>
    <row r="31" spans="1:8" ht="14.25" x14ac:dyDescent="0.2">
      <c r="A31" s="8">
        <v>18</v>
      </c>
      <c r="B31" s="9" t="s">
        <v>32</v>
      </c>
      <c r="C31" s="10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</row>
    <row r="32" spans="1:8" ht="14.25" x14ac:dyDescent="0.2">
      <c r="A32" s="8">
        <v>19</v>
      </c>
      <c r="B32" s="9" t="s">
        <v>33</v>
      </c>
      <c r="C32" s="10" t="s">
        <v>9</v>
      </c>
      <c r="D32" s="10" t="s">
        <v>9</v>
      </c>
      <c r="E32" s="10" t="s">
        <v>9</v>
      </c>
      <c r="F32" s="10" t="s">
        <v>9</v>
      </c>
      <c r="G32" s="10" t="s">
        <v>9</v>
      </c>
      <c r="H32" s="10" t="s">
        <v>9</v>
      </c>
    </row>
    <row r="33" spans="1:8" ht="14.25" x14ac:dyDescent="0.2">
      <c r="A33" s="8">
        <v>20</v>
      </c>
      <c r="B33" s="9" t="s">
        <v>34</v>
      </c>
      <c r="C33" s="10" t="s">
        <v>9</v>
      </c>
      <c r="D33" s="10" t="s">
        <v>9</v>
      </c>
      <c r="E33" s="10" t="s">
        <v>9</v>
      </c>
      <c r="F33" s="10" t="s">
        <v>9</v>
      </c>
      <c r="G33" s="10" t="s">
        <v>9</v>
      </c>
      <c r="H33" s="10" t="s">
        <v>9</v>
      </c>
    </row>
    <row r="34" spans="1:8" ht="14.25" x14ac:dyDescent="0.2">
      <c r="A34" s="8">
        <v>21</v>
      </c>
      <c r="B34" s="9" t="s">
        <v>35</v>
      </c>
      <c r="C34" s="10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</row>
    <row r="35" spans="1:8" s="14" customFormat="1" ht="14.25" x14ac:dyDescent="0.2">
      <c r="A35" s="8">
        <v>22</v>
      </c>
      <c r="B35" s="9" t="s">
        <v>36</v>
      </c>
      <c r="C35" s="10" t="s">
        <v>9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9</v>
      </c>
    </row>
    <row r="36" spans="1:8" ht="14.25" x14ac:dyDescent="0.2">
      <c r="A36" s="8">
        <v>23</v>
      </c>
      <c r="B36" s="9" t="s">
        <v>37</v>
      </c>
      <c r="C36" s="10" t="s">
        <v>9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9</v>
      </c>
    </row>
    <row r="37" spans="1:8" x14ac:dyDescent="0.2">
      <c r="A37" s="13" t="s">
        <v>38</v>
      </c>
      <c r="B37" s="12"/>
      <c r="C37" s="7"/>
      <c r="D37" s="7"/>
      <c r="E37" s="7"/>
      <c r="F37" s="7"/>
      <c r="G37" s="7"/>
      <c r="H37" s="7"/>
    </row>
    <row r="38" spans="1:8" x14ac:dyDescent="0.2">
      <c r="A38" s="12"/>
      <c r="B38" s="12"/>
      <c r="C38" s="7"/>
      <c r="D38" s="7"/>
      <c r="E38" s="7"/>
      <c r="F38" s="7"/>
      <c r="G38" s="7"/>
      <c r="H38" s="7"/>
    </row>
    <row r="39" spans="1:8" s="14" customFormat="1" x14ac:dyDescent="0.2">
      <c r="A39" s="42" t="s">
        <v>39</v>
      </c>
      <c r="B39" s="42"/>
      <c r="C39" s="7"/>
      <c r="D39" s="7"/>
      <c r="E39" s="7"/>
      <c r="F39" s="7"/>
      <c r="G39" s="7"/>
      <c r="H39" s="7"/>
    </row>
    <row r="40" spans="1:8" s="14" customFormat="1" ht="14.25" x14ac:dyDescent="0.2">
      <c r="A40" s="8">
        <v>24</v>
      </c>
      <c r="B40" s="12" t="s">
        <v>40</v>
      </c>
      <c r="C40" s="10" t="s">
        <v>9</v>
      </c>
      <c r="D40" s="10" t="s">
        <v>9</v>
      </c>
      <c r="E40" s="10" t="s">
        <v>9</v>
      </c>
      <c r="F40" s="10" t="s">
        <v>9</v>
      </c>
      <c r="G40" s="10" t="s">
        <v>9</v>
      </c>
      <c r="H40" s="10" t="s">
        <v>9</v>
      </c>
    </row>
    <row r="41" spans="1:8" s="14" customFormat="1" ht="14.25" x14ac:dyDescent="0.2">
      <c r="A41" s="8">
        <v>25</v>
      </c>
      <c r="B41" s="12" t="s">
        <v>41</v>
      </c>
      <c r="C41" s="10" t="s">
        <v>9</v>
      </c>
      <c r="D41" s="10" t="s">
        <v>9</v>
      </c>
      <c r="E41" s="10" t="s">
        <v>9</v>
      </c>
      <c r="F41" s="10" t="s">
        <v>9</v>
      </c>
      <c r="G41" s="10" t="s">
        <v>9</v>
      </c>
      <c r="H41" s="10" t="s">
        <v>9</v>
      </c>
    </row>
    <row r="42" spans="1:8" s="14" customFormat="1" ht="24" x14ac:dyDescent="0.2">
      <c r="A42" s="8">
        <v>26</v>
      </c>
      <c r="B42" s="9" t="s">
        <v>42</v>
      </c>
      <c r="C42" s="10" t="s">
        <v>9</v>
      </c>
      <c r="D42" s="10" t="s">
        <v>9</v>
      </c>
      <c r="E42" s="10" t="s">
        <v>9</v>
      </c>
      <c r="F42" s="10" t="s">
        <v>9</v>
      </c>
      <c r="G42" s="10" t="s">
        <v>9</v>
      </c>
      <c r="H42" s="10" t="s">
        <v>9</v>
      </c>
    </row>
    <row r="43" spans="1:8" s="14" customFormat="1" ht="24" x14ac:dyDescent="0.2">
      <c r="A43" s="8">
        <v>27</v>
      </c>
      <c r="B43" s="9" t="s">
        <v>43</v>
      </c>
      <c r="C43" s="10" t="s">
        <v>9</v>
      </c>
      <c r="D43" s="10" t="s">
        <v>9</v>
      </c>
      <c r="E43" s="10" t="s">
        <v>9</v>
      </c>
      <c r="F43" s="10" t="s">
        <v>9</v>
      </c>
      <c r="G43" s="10" t="s">
        <v>9</v>
      </c>
      <c r="H43" s="10" t="s">
        <v>9</v>
      </c>
    </row>
    <row r="44" spans="1:8" s="14" customFormat="1" ht="14.25" x14ac:dyDescent="0.2">
      <c r="A44" s="8">
        <v>28</v>
      </c>
      <c r="B44" s="12" t="s">
        <v>44</v>
      </c>
      <c r="C44" s="10" t="s">
        <v>9</v>
      </c>
      <c r="D44" s="10" t="s">
        <v>9</v>
      </c>
      <c r="E44" s="10" t="s">
        <v>9</v>
      </c>
      <c r="F44" s="10" t="s">
        <v>9</v>
      </c>
      <c r="G44" s="10" t="s">
        <v>9</v>
      </c>
      <c r="H44" s="10" t="s">
        <v>9</v>
      </c>
    </row>
    <row r="45" spans="1:8" s="14" customFormat="1" x14ac:dyDescent="0.2">
      <c r="A45" s="15" t="s">
        <v>45</v>
      </c>
      <c r="B45" s="12"/>
    </row>
    <row r="46" spans="1:8" s="14" customFormat="1" x14ac:dyDescent="0.2">
      <c r="A46" s="12"/>
      <c r="B46" s="12"/>
      <c r="C46" s="7"/>
      <c r="D46" s="7"/>
      <c r="E46" s="7"/>
      <c r="F46" s="7"/>
      <c r="G46" s="7"/>
      <c r="H46" s="7"/>
    </row>
    <row r="47" spans="1:8" x14ac:dyDescent="0.2">
      <c r="A47" s="44" t="s">
        <v>46</v>
      </c>
      <c r="B47" s="44"/>
      <c r="C47" s="7"/>
      <c r="D47" s="7"/>
      <c r="E47" s="7"/>
      <c r="F47" s="7"/>
      <c r="G47" s="7"/>
      <c r="H47" s="7"/>
    </row>
    <row r="48" spans="1:8" ht="14.25" x14ac:dyDescent="0.2">
      <c r="A48" s="8">
        <v>29</v>
      </c>
      <c r="B48" s="9" t="s">
        <v>47</v>
      </c>
      <c r="C48" s="10" t="s">
        <v>9</v>
      </c>
      <c r="D48" s="10" t="s">
        <v>9</v>
      </c>
      <c r="E48" s="10" t="s">
        <v>9</v>
      </c>
      <c r="F48" s="10" t="s">
        <v>9</v>
      </c>
      <c r="G48" s="10" t="s">
        <v>9</v>
      </c>
      <c r="H48" s="10" t="s">
        <v>9</v>
      </c>
    </row>
    <row r="49" spans="1:8" ht="14.25" x14ac:dyDescent="0.2">
      <c r="A49" s="8">
        <v>30</v>
      </c>
      <c r="B49" s="9" t="s">
        <v>48</v>
      </c>
      <c r="C49" s="10" t="s">
        <v>9</v>
      </c>
      <c r="D49" s="10" t="s">
        <v>9</v>
      </c>
      <c r="E49" s="10" t="s">
        <v>9</v>
      </c>
      <c r="F49" s="10" t="s">
        <v>9</v>
      </c>
      <c r="G49" s="10" t="s">
        <v>9</v>
      </c>
      <c r="H49" s="10" t="s">
        <v>9</v>
      </c>
    </row>
    <row r="50" spans="1:8" ht="14.25" x14ac:dyDescent="0.2">
      <c r="A50" s="8">
        <v>31</v>
      </c>
      <c r="B50" s="9" t="s">
        <v>49</v>
      </c>
      <c r="C50" s="10" t="s">
        <v>9</v>
      </c>
      <c r="D50" s="10" t="s">
        <v>9</v>
      </c>
      <c r="E50" s="10" t="s">
        <v>9</v>
      </c>
      <c r="F50" s="10" t="s">
        <v>9</v>
      </c>
      <c r="G50" s="10" t="s">
        <v>9</v>
      </c>
      <c r="H50" s="10" t="s">
        <v>9</v>
      </c>
    </row>
    <row r="51" spans="1:8" x14ac:dyDescent="0.2">
      <c r="A51" s="5" t="s">
        <v>50</v>
      </c>
      <c r="C51" s="14"/>
      <c r="D51" s="14"/>
      <c r="E51" s="14"/>
      <c r="F51" s="14"/>
      <c r="G51" s="14"/>
      <c r="H51" s="14"/>
    </row>
    <row r="53" spans="1:8" s="14" customFormat="1" x14ac:dyDescent="0.2"/>
    <row r="54" spans="1:8" s="14" customFormat="1" x14ac:dyDescent="0.2"/>
    <row r="55" spans="1:8" s="14" customFormat="1" x14ac:dyDescent="0.2"/>
    <row r="56" spans="1:8" s="14" customFormat="1" ht="27" customHeight="1" x14ac:dyDescent="0.2"/>
    <row r="57" spans="1:8" s="14" customFormat="1" ht="25.5" customHeight="1" x14ac:dyDescent="0.2"/>
    <row r="58" spans="1:8" s="14" customFormat="1" x14ac:dyDescent="0.2"/>
    <row r="59" spans="1:8" s="14" customFormat="1" x14ac:dyDescent="0.2"/>
  </sheetData>
  <mergeCells count="7">
    <mergeCell ref="A39:B39"/>
    <mergeCell ref="A1:B1"/>
    <mergeCell ref="A47:B47"/>
    <mergeCell ref="A23:B23"/>
    <mergeCell ref="A28:B28"/>
    <mergeCell ref="A13:B1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workbookViewId="0">
      <selection activeCell="B16" sqref="B16"/>
    </sheetView>
  </sheetViews>
  <sheetFormatPr baseColWidth="10" defaultColWidth="11.42578125" defaultRowHeight="12.75" x14ac:dyDescent="0.2"/>
  <cols>
    <col min="1" max="1" width="47.140625" style="14" customWidth="1"/>
    <col min="2" max="2" width="20.42578125" style="2" customWidth="1"/>
    <col min="3" max="3" width="11.42578125" style="2"/>
    <col min="4" max="4" width="12.85546875" style="14" customWidth="1"/>
    <col min="5" max="22" width="12.5703125" style="14" customWidth="1"/>
    <col min="23" max="24" width="16.42578125" style="14" customWidth="1"/>
    <col min="25" max="31" width="12.5703125" style="14" customWidth="1"/>
    <col min="32" max="36" width="11.42578125" style="14" customWidth="1"/>
    <col min="37" max="39" width="12.5703125" style="14" customWidth="1"/>
    <col min="40" max="16384" width="11.42578125" style="14"/>
  </cols>
  <sheetData>
    <row r="1" spans="1:39" ht="41.25" customHeight="1" x14ac:dyDescent="0.2">
      <c r="E1" s="52" t="s">
        <v>51</v>
      </c>
      <c r="F1" s="52"/>
      <c r="G1" s="52"/>
      <c r="H1" s="52"/>
      <c r="I1" s="52"/>
      <c r="J1" s="52"/>
      <c r="K1" s="53" t="s">
        <v>52</v>
      </c>
      <c r="L1" s="53"/>
      <c r="M1" s="53"/>
      <c r="N1" s="53"/>
      <c r="O1" s="53"/>
      <c r="P1" s="54" t="s">
        <v>53</v>
      </c>
      <c r="Q1" s="54"/>
      <c r="R1" s="54"/>
      <c r="S1" s="54"/>
      <c r="T1" s="54"/>
      <c r="U1" s="54"/>
      <c r="V1" s="55" t="s">
        <v>54</v>
      </c>
      <c r="W1" s="55"/>
      <c r="X1" s="56" t="s">
        <v>55</v>
      </c>
      <c r="Y1" s="56"/>
      <c r="Z1" s="56"/>
      <c r="AA1" s="56"/>
      <c r="AB1" s="56"/>
      <c r="AC1" s="56"/>
      <c r="AD1" s="56"/>
      <c r="AE1" s="56"/>
      <c r="AF1" s="57" t="s">
        <v>39</v>
      </c>
      <c r="AG1" s="57"/>
      <c r="AH1" s="57"/>
      <c r="AI1" s="57"/>
      <c r="AJ1" s="57"/>
      <c r="AK1" s="49" t="s">
        <v>56</v>
      </c>
      <c r="AL1" s="50"/>
      <c r="AM1" s="51"/>
    </row>
    <row r="2" spans="1:39" ht="222" customHeight="1" x14ac:dyDescent="0.2">
      <c r="A2" s="16" t="s">
        <v>57</v>
      </c>
      <c r="B2" s="3" t="s">
        <v>58</v>
      </c>
      <c r="C2" s="3" t="s">
        <v>59</v>
      </c>
      <c r="D2" s="3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  <c r="W2" s="1" t="s">
        <v>79</v>
      </c>
      <c r="X2" s="1" t="s">
        <v>80</v>
      </c>
      <c r="Y2" s="1" t="s">
        <v>81</v>
      </c>
      <c r="Z2" s="1" t="s">
        <v>82</v>
      </c>
      <c r="AA2" s="1" t="s">
        <v>83</v>
      </c>
      <c r="AB2" s="1" t="s">
        <v>84</v>
      </c>
      <c r="AC2" s="1" t="s">
        <v>85</v>
      </c>
      <c r="AD2" s="1" t="s">
        <v>86</v>
      </c>
      <c r="AE2" s="1" t="s">
        <v>87</v>
      </c>
      <c r="AF2" s="1" t="s">
        <v>88</v>
      </c>
      <c r="AG2" s="1" t="s">
        <v>89</v>
      </c>
      <c r="AH2" s="1" t="s">
        <v>90</v>
      </c>
      <c r="AI2" s="1" t="s">
        <v>91</v>
      </c>
      <c r="AJ2" s="1" t="s">
        <v>92</v>
      </c>
      <c r="AK2" s="1" t="s">
        <v>93</v>
      </c>
      <c r="AL2" s="1" t="s">
        <v>94</v>
      </c>
      <c r="AM2" s="1" t="s">
        <v>95</v>
      </c>
    </row>
    <row r="3" spans="1:39" ht="25.5" x14ac:dyDescent="0.2">
      <c r="A3" s="18" t="s">
        <v>96</v>
      </c>
      <c r="B3" s="21">
        <v>195</v>
      </c>
      <c r="C3" s="21">
        <v>72</v>
      </c>
      <c r="D3" s="23">
        <f>C3/B3</f>
        <v>0.36923076923076925</v>
      </c>
      <c r="E3" s="24">
        <v>3.380281690140845</v>
      </c>
      <c r="F3" s="24">
        <v>3.0972222222222223</v>
      </c>
      <c r="G3" s="24">
        <v>2.9166666666666665</v>
      </c>
      <c r="H3" s="24">
        <v>2.523076923076923</v>
      </c>
      <c r="I3" s="24">
        <v>2.4927536231884058</v>
      </c>
      <c r="J3" s="24">
        <v>2.6551724137931036</v>
      </c>
      <c r="K3" s="24">
        <v>3.8</v>
      </c>
      <c r="L3" s="24">
        <v>3.6923076923076925</v>
      </c>
      <c r="M3" s="24">
        <v>3.4333333333333331</v>
      </c>
      <c r="N3" s="24">
        <v>2.4230769230769229</v>
      </c>
      <c r="O3" s="24">
        <v>2.3214285714285716</v>
      </c>
      <c r="P3" s="24">
        <v>3.2571428571428571</v>
      </c>
      <c r="Q3" s="24">
        <v>3.2028985507246377</v>
      </c>
      <c r="R3" s="24">
        <v>3.2923076923076922</v>
      </c>
      <c r="S3" s="24">
        <v>3.8115942028985508</v>
      </c>
      <c r="T3" s="24">
        <v>3.25</v>
      </c>
      <c r="U3" s="24">
        <v>3.5151515151515151</v>
      </c>
      <c r="V3" s="24">
        <v>3.23943661971831</v>
      </c>
      <c r="W3" s="24">
        <v>3.1267605633802815</v>
      </c>
      <c r="X3" s="24">
        <v>3.9</v>
      </c>
      <c r="Y3" s="24">
        <v>3.693548387096774</v>
      </c>
      <c r="Z3" s="24">
        <v>3.8235294117647061</v>
      </c>
      <c r="AA3" s="24">
        <v>3.9855072463768115</v>
      </c>
      <c r="AB3" s="24">
        <v>4.0289855072463769</v>
      </c>
      <c r="AC3" s="24">
        <v>3.9117647058823528</v>
      </c>
      <c r="AD3" s="24">
        <v>4.0333333333333332</v>
      </c>
      <c r="AE3" s="24">
        <v>4.084507042253521</v>
      </c>
      <c r="AF3" s="24">
        <v>3.4714285714285715</v>
      </c>
      <c r="AG3" s="24">
        <v>3.36231884057971</v>
      </c>
      <c r="AH3" s="24">
        <v>3.4637681159420288</v>
      </c>
      <c r="AI3" s="24">
        <v>4.0441176470588234</v>
      </c>
      <c r="AJ3" s="24">
        <v>3.5441176470588234</v>
      </c>
      <c r="AK3" s="24">
        <v>3.4142857142857141</v>
      </c>
      <c r="AL3" s="24">
        <v>3.318840579710145</v>
      </c>
      <c r="AM3" s="24">
        <v>3.4714285714285715</v>
      </c>
    </row>
    <row r="4" spans="1:39" x14ac:dyDescent="0.2">
      <c r="A4" s="18" t="s">
        <v>97</v>
      </c>
      <c r="B4" s="21">
        <v>76</v>
      </c>
      <c r="C4" s="21">
        <v>30</v>
      </c>
      <c r="D4" s="23">
        <f t="shared" ref="D4:D40" si="0">C4/B4</f>
        <v>0.39473684210526316</v>
      </c>
      <c r="E4" s="24">
        <v>3.3214285714285716</v>
      </c>
      <c r="F4" s="24">
        <v>3.5333333333333332</v>
      </c>
      <c r="G4" s="24">
        <v>3.5</v>
      </c>
      <c r="H4" s="24">
        <v>2.5454545454545454</v>
      </c>
      <c r="I4" s="24">
        <v>2</v>
      </c>
      <c r="J4" s="24">
        <v>2.5416666666666665</v>
      </c>
      <c r="K4" s="24">
        <v>2.736842105263158</v>
      </c>
      <c r="L4" s="24">
        <v>3.4375</v>
      </c>
      <c r="M4" s="24">
        <v>3.1538461538461537</v>
      </c>
      <c r="N4" s="24">
        <v>2.3333333333333335</v>
      </c>
      <c r="O4" s="24">
        <v>2.3684210526315788</v>
      </c>
      <c r="P4" s="24">
        <v>3</v>
      </c>
      <c r="Q4" s="24">
        <v>3.0666666666666669</v>
      </c>
      <c r="R4" s="24">
        <v>2.5172413793103448</v>
      </c>
      <c r="S4" s="24">
        <v>3.0333333333333332</v>
      </c>
      <c r="T4" s="24">
        <v>2.7931034482758621</v>
      </c>
      <c r="U4" s="24">
        <v>3.103448275862069</v>
      </c>
      <c r="V4" s="24">
        <v>3.1666666666666665</v>
      </c>
      <c r="W4" s="24">
        <v>3</v>
      </c>
      <c r="X4" s="24">
        <v>3.6333333333333333</v>
      </c>
      <c r="Y4" s="24">
        <v>3.7272727272727271</v>
      </c>
      <c r="Z4" s="24">
        <v>3.5</v>
      </c>
      <c r="AA4" s="24">
        <v>3.5666666666666669</v>
      </c>
      <c r="AB4" s="24">
        <v>3.7</v>
      </c>
      <c r="AC4" s="24">
        <v>3.6551724137931036</v>
      </c>
      <c r="AD4" s="24">
        <v>3.7586206896551726</v>
      </c>
      <c r="AE4" s="24">
        <v>4.0666666666666664</v>
      </c>
      <c r="AF4" s="24">
        <v>2.6206896551724137</v>
      </c>
      <c r="AG4" s="24">
        <v>3.0333333333333332</v>
      </c>
      <c r="AH4" s="24">
        <v>2.9666666666666668</v>
      </c>
      <c r="AI4" s="24">
        <v>4.1071428571428568</v>
      </c>
      <c r="AJ4" s="24">
        <v>3.5714285714285716</v>
      </c>
      <c r="AK4" s="24">
        <v>3.5666666666666669</v>
      </c>
      <c r="AL4" s="24">
        <v>3.3666666666666667</v>
      </c>
      <c r="AM4" s="24">
        <v>3.5666666666666669</v>
      </c>
    </row>
    <row r="5" spans="1:39" x14ac:dyDescent="0.2">
      <c r="A5" s="18" t="s">
        <v>98</v>
      </c>
      <c r="B5" s="21">
        <v>51</v>
      </c>
      <c r="C5" s="21">
        <v>17</v>
      </c>
      <c r="D5" s="23">
        <f t="shared" si="0"/>
        <v>0.33333333333333331</v>
      </c>
      <c r="E5" s="24">
        <v>3.5625</v>
      </c>
      <c r="F5" s="24">
        <v>3.125</v>
      </c>
      <c r="G5" s="24">
        <v>2.2941176470588234</v>
      </c>
      <c r="H5" s="24">
        <v>2.5294117647058822</v>
      </c>
      <c r="I5" s="24">
        <v>1.7058823529411764</v>
      </c>
      <c r="J5" s="24">
        <v>2.6875</v>
      </c>
      <c r="K5" s="24">
        <v>3.2857142857142856</v>
      </c>
      <c r="L5" s="24">
        <v>3.1666666666666665</v>
      </c>
      <c r="M5" s="24">
        <v>3</v>
      </c>
      <c r="N5" s="24">
        <v>3</v>
      </c>
      <c r="O5" s="24">
        <v>2.3333333333333335</v>
      </c>
      <c r="P5" s="24">
        <v>2.9375</v>
      </c>
      <c r="Q5" s="24">
        <v>2.5</v>
      </c>
      <c r="R5" s="24">
        <v>2.7647058823529411</v>
      </c>
      <c r="S5" s="24">
        <v>3.1764705882352939</v>
      </c>
      <c r="T5" s="24">
        <v>2.75</v>
      </c>
      <c r="U5" s="24">
        <v>3.3333333333333335</v>
      </c>
      <c r="V5" s="24">
        <v>3</v>
      </c>
      <c r="W5" s="24">
        <v>2.5</v>
      </c>
      <c r="X5" s="24">
        <v>3.6470588235294117</v>
      </c>
      <c r="Y5" s="24">
        <v>3.3571428571428572</v>
      </c>
      <c r="Z5" s="24">
        <v>3.375</v>
      </c>
      <c r="AA5" s="24">
        <v>3.8235294117647061</v>
      </c>
      <c r="AB5" s="24">
        <v>3.6470588235294117</v>
      </c>
      <c r="AC5" s="24">
        <v>3.6470588235294117</v>
      </c>
      <c r="AD5" s="24">
        <v>3.5294117647058822</v>
      </c>
      <c r="AE5" s="24">
        <v>3.9411764705882355</v>
      </c>
      <c r="AF5" s="24">
        <v>3.1764705882352939</v>
      </c>
      <c r="AG5" s="24">
        <v>3.1764705882352939</v>
      </c>
      <c r="AH5" s="24">
        <v>3</v>
      </c>
      <c r="AI5" s="24">
        <v>3.3529411764705883</v>
      </c>
      <c r="AJ5" s="24">
        <v>3.1764705882352939</v>
      </c>
      <c r="AK5" s="24">
        <v>2.8125</v>
      </c>
      <c r="AL5" s="24">
        <v>2.2666666666666666</v>
      </c>
      <c r="AM5" s="24">
        <v>3.0666666666666669</v>
      </c>
    </row>
    <row r="6" spans="1:39" x14ac:dyDescent="0.2">
      <c r="A6" s="18" t="s">
        <v>99</v>
      </c>
      <c r="B6" s="21">
        <v>76</v>
      </c>
      <c r="C6" s="21">
        <v>18</v>
      </c>
      <c r="D6" s="23">
        <f t="shared" si="0"/>
        <v>0.23684210526315788</v>
      </c>
      <c r="E6" s="24">
        <v>3.2222222222222223</v>
      </c>
      <c r="F6" s="24">
        <v>3.3888888888888888</v>
      </c>
      <c r="G6" s="24">
        <v>3.5</v>
      </c>
      <c r="H6" s="24">
        <v>2</v>
      </c>
      <c r="I6" s="24">
        <v>2.2222222222222223</v>
      </c>
      <c r="J6" s="24">
        <v>1.9285714285714286</v>
      </c>
      <c r="K6" s="24">
        <v>2.25</v>
      </c>
      <c r="L6" s="24">
        <v>3.5</v>
      </c>
      <c r="M6" s="24">
        <v>2.8333333333333335</v>
      </c>
      <c r="N6" s="24">
        <v>3</v>
      </c>
      <c r="O6" s="24">
        <v>2.875</v>
      </c>
      <c r="P6" s="24">
        <v>2.9444444444444446</v>
      </c>
      <c r="Q6" s="24">
        <v>2.6666666666666665</v>
      </c>
      <c r="R6" s="24">
        <v>1.1764705882352942</v>
      </c>
      <c r="S6" s="24">
        <v>3.7058823529411766</v>
      </c>
      <c r="T6" s="24">
        <v>2.8888888888888888</v>
      </c>
      <c r="U6" s="24">
        <v>2.8235294117647061</v>
      </c>
      <c r="V6" s="24">
        <v>3</v>
      </c>
      <c r="W6" s="24">
        <v>2.9444444444444446</v>
      </c>
      <c r="X6" s="24">
        <v>2.5</v>
      </c>
      <c r="Y6" s="24">
        <v>2.4705882352941178</v>
      </c>
      <c r="Z6" s="24">
        <v>2.8333333333333335</v>
      </c>
      <c r="AA6" s="24">
        <v>3.6111111111111112</v>
      </c>
      <c r="AB6" s="24">
        <v>3.7222222222222223</v>
      </c>
      <c r="AC6" s="24">
        <v>2.1875</v>
      </c>
      <c r="AD6" s="24">
        <v>3.2352941176470589</v>
      </c>
      <c r="AE6" s="24">
        <v>2.7777777777777777</v>
      </c>
      <c r="AF6" s="24">
        <v>3.3333333333333335</v>
      </c>
      <c r="AG6" s="24">
        <v>3.0555555555555554</v>
      </c>
      <c r="AH6" s="24">
        <v>2.6111111111111112</v>
      </c>
      <c r="AI6" s="24">
        <v>4.1111111111111107</v>
      </c>
      <c r="AJ6" s="24">
        <v>3.5</v>
      </c>
      <c r="AK6" s="24">
        <v>3.6111111111111112</v>
      </c>
      <c r="AL6" s="24">
        <v>3.3333333333333335</v>
      </c>
      <c r="AM6" s="24">
        <v>3.2777777777777777</v>
      </c>
    </row>
    <row r="7" spans="1:39" x14ac:dyDescent="0.2">
      <c r="A7" s="18" t="s">
        <v>100</v>
      </c>
      <c r="B7" s="21">
        <v>6</v>
      </c>
      <c r="C7" s="21">
        <v>2</v>
      </c>
      <c r="D7" s="23">
        <f t="shared" si="0"/>
        <v>0.33333333333333331</v>
      </c>
      <c r="E7" s="24">
        <v>3.5</v>
      </c>
      <c r="F7" s="24">
        <v>5</v>
      </c>
      <c r="G7" s="24">
        <v>4</v>
      </c>
      <c r="H7" s="24">
        <v>2</v>
      </c>
      <c r="I7" s="24">
        <v>3</v>
      </c>
      <c r="J7" s="24">
        <v>2.5</v>
      </c>
      <c r="K7" s="24">
        <v>5</v>
      </c>
      <c r="L7" s="24"/>
      <c r="M7" s="24">
        <v>4.5</v>
      </c>
      <c r="N7" s="24">
        <v>5</v>
      </c>
      <c r="O7" s="24">
        <v>4</v>
      </c>
      <c r="P7" s="24">
        <v>4</v>
      </c>
      <c r="Q7" s="24">
        <v>4.5</v>
      </c>
      <c r="R7" s="24">
        <v>4</v>
      </c>
      <c r="S7" s="24">
        <v>4.5</v>
      </c>
      <c r="T7" s="24">
        <v>5</v>
      </c>
      <c r="U7" s="24">
        <v>4.5</v>
      </c>
      <c r="V7" s="24">
        <v>4.5</v>
      </c>
      <c r="W7" s="24">
        <v>4.5</v>
      </c>
      <c r="X7" s="24">
        <v>4</v>
      </c>
      <c r="Y7" s="24">
        <v>4</v>
      </c>
      <c r="Z7" s="24">
        <v>3.5</v>
      </c>
      <c r="AA7" s="24">
        <v>5</v>
      </c>
      <c r="AB7" s="24">
        <v>5</v>
      </c>
      <c r="AC7" s="24">
        <v>3.5</v>
      </c>
      <c r="AD7" s="24">
        <v>3.5</v>
      </c>
      <c r="AE7" s="24">
        <v>4.5</v>
      </c>
      <c r="AF7" s="24">
        <v>2.5</v>
      </c>
      <c r="AG7" s="24">
        <v>5</v>
      </c>
      <c r="AH7" s="24">
        <v>5</v>
      </c>
      <c r="AI7" s="24">
        <v>4.5</v>
      </c>
      <c r="AJ7" s="24">
        <v>3</v>
      </c>
      <c r="AK7" s="24">
        <v>5</v>
      </c>
      <c r="AL7" s="24">
        <v>4.5</v>
      </c>
      <c r="AM7" s="24">
        <v>5</v>
      </c>
    </row>
    <row r="8" spans="1:39" x14ac:dyDescent="0.2">
      <c r="A8" s="18" t="s">
        <v>101</v>
      </c>
      <c r="B8" s="21">
        <v>27</v>
      </c>
      <c r="C8" s="21">
        <v>15</v>
      </c>
      <c r="D8" s="23">
        <f t="shared" si="0"/>
        <v>0.55555555555555558</v>
      </c>
      <c r="E8" s="24">
        <v>3.6923076923076925</v>
      </c>
      <c r="F8" s="24">
        <v>2.8666666666666667</v>
      </c>
      <c r="G8" s="24">
        <v>2.0666666666666669</v>
      </c>
      <c r="H8" s="24">
        <v>2.7692307692307692</v>
      </c>
      <c r="I8" s="24">
        <v>2.3846153846153846</v>
      </c>
      <c r="J8" s="24">
        <v>2.3333333333333335</v>
      </c>
      <c r="K8" s="24">
        <v>3</v>
      </c>
      <c r="L8" s="24">
        <v>3.5555555555555554</v>
      </c>
      <c r="M8" s="24">
        <v>3.875</v>
      </c>
      <c r="N8" s="24">
        <v>2</v>
      </c>
      <c r="O8" s="24">
        <v>2</v>
      </c>
      <c r="P8" s="24">
        <v>2.7333333333333334</v>
      </c>
      <c r="Q8" s="24">
        <v>2.5333333333333332</v>
      </c>
      <c r="R8" s="24">
        <v>2.4</v>
      </c>
      <c r="S8" s="24">
        <v>3.4666666666666668</v>
      </c>
      <c r="T8" s="24">
        <v>3.3333333333333335</v>
      </c>
      <c r="U8" s="24">
        <v>3.7777777777777777</v>
      </c>
      <c r="V8" s="24">
        <v>3.6666666666666665</v>
      </c>
      <c r="W8" s="24">
        <v>3.2142857142857144</v>
      </c>
      <c r="X8" s="24">
        <v>3.5333333333333332</v>
      </c>
      <c r="Y8" s="24">
        <v>3.4666666666666668</v>
      </c>
      <c r="Z8" s="24">
        <v>3.5384615384615383</v>
      </c>
      <c r="AA8" s="24">
        <v>3.6666666666666665</v>
      </c>
      <c r="AB8" s="24">
        <v>3.7333333333333334</v>
      </c>
      <c r="AC8" s="24">
        <v>4.0666666666666664</v>
      </c>
      <c r="AD8" s="24">
        <v>4.1538461538461542</v>
      </c>
      <c r="AE8" s="24">
        <v>3.8571428571428572</v>
      </c>
      <c r="AF8" s="24">
        <v>2.8</v>
      </c>
      <c r="AG8" s="24">
        <v>3.4</v>
      </c>
      <c r="AH8" s="24">
        <v>3</v>
      </c>
      <c r="AI8" s="24">
        <v>4.1538461538461542</v>
      </c>
      <c r="AJ8" s="24">
        <v>3.3636363636363638</v>
      </c>
      <c r="AK8" s="24">
        <v>3.5333333333333332</v>
      </c>
      <c r="AL8" s="24">
        <v>2.9285714285714284</v>
      </c>
      <c r="AM8" s="24">
        <v>3.2857142857142856</v>
      </c>
    </row>
    <row r="9" spans="1:39" x14ac:dyDescent="0.2">
      <c r="A9" s="18" t="s">
        <v>102</v>
      </c>
      <c r="B9" s="21">
        <v>98</v>
      </c>
      <c r="C9" s="21">
        <v>20</v>
      </c>
      <c r="D9" s="23">
        <f t="shared" si="0"/>
        <v>0.20408163265306123</v>
      </c>
      <c r="E9" s="24">
        <v>3.7777777777777777</v>
      </c>
      <c r="F9" s="24">
        <v>3.2105263157894739</v>
      </c>
      <c r="G9" s="24">
        <v>3.6</v>
      </c>
      <c r="H9" s="24">
        <v>2.7058823529411766</v>
      </c>
      <c r="I9" s="24">
        <v>2.5789473684210527</v>
      </c>
      <c r="J9" s="24">
        <v>2.9444444444444446</v>
      </c>
      <c r="K9" s="24">
        <v>3</v>
      </c>
      <c r="L9" s="24">
        <v>2.75</v>
      </c>
      <c r="M9" s="24">
        <v>3.1428571428571428</v>
      </c>
      <c r="N9" s="24">
        <v>2.8</v>
      </c>
      <c r="O9" s="24">
        <v>3</v>
      </c>
      <c r="P9" s="24">
        <v>3.45</v>
      </c>
      <c r="Q9" s="24">
        <v>2.8</v>
      </c>
      <c r="R9" s="24">
        <v>3.35</v>
      </c>
      <c r="S9" s="24">
        <v>3</v>
      </c>
      <c r="T9" s="24">
        <v>3.3</v>
      </c>
      <c r="U9" s="24">
        <v>4.05</v>
      </c>
      <c r="V9" s="24">
        <v>4.1052631578947372</v>
      </c>
      <c r="W9" s="24">
        <v>3.8</v>
      </c>
      <c r="X9" s="24">
        <v>2.8</v>
      </c>
      <c r="Y9" s="24">
        <v>3.55</v>
      </c>
      <c r="Z9" s="24">
        <v>3.7</v>
      </c>
      <c r="AA9" s="24">
        <v>3.25</v>
      </c>
      <c r="AB9" s="24">
        <v>3.55</v>
      </c>
      <c r="AC9" s="24">
        <v>3.5789473684210527</v>
      </c>
      <c r="AD9" s="24">
        <v>3.6875</v>
      </c>
      <c r="AE9" s="24">
        <v>3.45</v>
      </c>
      <c r="AF9" s="24">
        <v>3.3</v>
      </c>
      <c r="AG9" s="24">
        <v>2.6</v>
      </c>
      <c r="AH9" s="24">
        <v>2.7</v>
      </c>
      <c r="AI9" s="24">
        <v>2.75</v>
      </c>
      <c r="AJ9" s="24">
        <v>2.75</v>
      </c>
      <c r="AK9" s="24">
        <v>4.3499999999999996</v>
      </c>
      <c r="AL9" s="24">
        <v>4.3</v>
      </c>
      <c r="AM9" s="24">
        <v>4.05</v>
      </c>
    </row>
    <row r="10" spans="1:39" ht="25.5" x14ac:dyDescent="0.2">
      <c r="A10" s="18" t="s">
        <v>103</v>
      </c>
      <c r="B10" s="21">
        <v>17</v>
      </c>
      <c r="C10" s="21">
        <v>6</v>
      </c>
      <c r="D10" s="23">
        <f t="shared" si="0"/>
        <v>0.35294117647058826</v>
      </c>
      <c r="E10" s="24">
        <v>2.8333333333333335</v>
      </c>
      <c r="F10" s="24">
        <v>4</v>
      </c>
      <c r="G10" s="24">
        <v>3.6666666666666665</v>
      </c>
      <c r="H10" s="24">
        <v>2.6666666666666665</v>
      </c>
      <c r="I10" s="24">
        <v>1.5</v>
      </c>
      <c r="J10" s="24">
        <v>2.5</v>
      </c>
      <c r="K10" s="24">
        <v>2.25</v>
      </c>
      <c r="L10" s="24">
        <v>3.6666666666666665</v>
      </c>
      <c r="M10" s="24">
        <v>3.25</v>
      </c>
      <c r="N10" s="24">
        <v>1.5</v>
      </c>
      <c r="O10" s="24">
        <v>1</v>
      </c>
      <c r="P10" s="24">
        <v>2.8333333333333335</v>
      </c>
      <c r="Q10" s="24">
        <v>2.6666666666666665</v>
      </c>
      <c r="R10" s="24">
        <v>2.6666666666666665</v>
      </c>
      <c r="S10" s="24">
        <v>3.6666666666666665</v>
      </c>
      <c r="T10" s="24">
        <v>3.5</v>
      </c>
      <c r="U10" s="24">
        <v>2.6666666666666665</v>
      </c>
      <c r="V10" s="24">
        <v>3.8333333333333335</v>
      </c>
      <c r="W10" s="24">
        <v>3.8333333333333335</v>
      </c>
      <c r="X10" s="24">
        <v>3.5</v>
      </c>
      <c r="Y10" s="24">
        <v>3.3333333333333335</v>
      </c>
      <c r="Z10" s="24">
        <v>2.8</v>
      </c>
      <c r="AA10" s="24">
        <v>4</v>
      </c>
      <c r="AB10" s="24">
        <v>4</v>
      </c>
      <c r="AC10" s="24">
        <v>3.8333333333333335</v>
      </c>
      <c r="AD10" s="24">
        <v>3.6</v>
      </c>
      <c r="AE10" s="24">
        <v>3.6666666666666665</v>
      </c>
      <c r="AF10" s="24">
        <v>3.3333333333333335</v>
      </c>
      <c r="AG10" s="24">
        <v>3.8333333333333335</v>
      </c>
      <c r="AH10" s="24">
        <v>3.8333333333333335</v>
      </c>
      <c r="AI10" s="24">
        <v>4.166666666666667</v>
      </c>
      <c r="AJ10" s="24">
        <v>4.166666666666667</v>
      </c>
      <c r="AK10" s="24">
        <v>4</v>
      </c>
      <c r="AL10" s="24">
        <v>3.3333333333333335</v>
      </c>
      <c r="AM10" s="24">
        <v>3.5</v>
      </c>
    </row>
    <row r="11" spans="1:39" x14ac:dyDescent="0.2">
      <c r="A11" s="18" t="s">
        <v>104</v>
      </c>
      <c r="B11" s="21">
        <v>40</v>
      </c>
      <c r="C11" s="21">
        <v>14</v>
      </c>
      <c r="D11" s="23">
        <f t="shared" si="0"/>
        <v>0.35</v>
      </c>
      <c r="E11" s="24">
        <v>3.3571428571428572</v>
      </c>
      <c r="F11" s="24">
        <v>3.2857142857142856</v>
      </c>
      <c r="G11" s="24">
        <v>3.2857142857142856</v>
      </c>
      <c r="H11" s="24">
        <v>1.5454545454545454</v>
      </c>
      <c r="I11" s="24">
        <v>1.0769230769230769</v>
      </c>
      <c r="J11" s="24">
        <v>2.1538461538461537</v>
      </c>
      <c r="K11" s="24">
        <v>2.2727272727272729</v>
      </c>
      <c r="L11" s="24">
        <v>3.3333333333333335</v>
      </c>
      <c r="M11" s="24">
        <v>3.3</v>
      </c>
      <c r="N11" s="24">
        <v>2.8333333333333335</v>
      </c>
      <c r="O11" s="24">
        <v>2.7777777777777777</v>
      </c>
      <c r="P11" s="24">
        <v>2.3571428571428572</v>
      </c>
      <c r="Q11" s="24">
        <v>1.7857142857142858</v>
      </c>
      <c r="R11" s="24">
        <v>2.5</v>
      </c>
      <c r="S11" s="24">
        <v>2.5</v>
      </c>
      <c r="T11" s="24">
        <v>2.1428571428571428</v>
      </c>
      <c r="U11" s="24">
        <v>2.5</v>
      </c>
      <c r="V11" s="24">
        <v>3.1428571428571428</v>
      </c>
      <c r="W11" s="24">
        <v>2.7857142857142856</v>
      </c>
      <c r="X11" s="24">
        <v>2.7857142857142856</v>
      </c>
      <c r="Y11" s="24">
        <v>2.6923076923076925</v>
      </c>
      <c r="Z11" s="24">
        <v>3.0769230769230771</v>
      </c>
      <c r="AA11" s="24">
        <v>3.3571428571428572</v>
      </c>
      <c r="AB11" s="24">
        <v>3.7142857142857144</v>
      </c>
      <c r="AC11" s="24">
        <v>4.1428571428571432</v>
      </c>
      <c r="AD11" s="24">
        <v>3.6428571428571428</v>
      </c>
      <c r="AE11" s="24">
        <v>3.0714285714285716</v>
      </c>
      <c r="AF11" s="24">
        <v>2.2142857142857144</v>
      </c>
      <c r="AG11" s="24">
        <v>2.6428571428571428</v>
      </c>
      <c r="AH11" s="24">
        <v>2.5714285714285716</v>
      </c>
      <c r="AI11" s="24">
        <v>3.7857142857142856</v>
      </c>
      <c r="AJ11" s="24">
        <v>3.3571428571428572</v>
      </c>
      <c r="AK11" s="24">
        <v>3.2857142857142856</v>
      </c>
      <c r="AL11" s="24">
        <v>2.6153846153846154</v>
      </c>
      <c r="AM11" s="24">
        <v>3.0714285714285716</v>
      </c>
    </row>
    <row r="12" spans="1:39" x14ac:dyDescent="0.2">
      <c r="A12" s="19" t="s">
        <v>105</v>
      </c>
      <c r="B12" s="21">
        <v>93</v>
      </c>
      <c r="C12" s="21">
        <v>34</v>
      </c>
      <c r="D12" s="23">
        <f t="shared" si="0"/>
        <v>0.36559139784946237</v>
      </c>
      <c r="E12" s="24">
        <v>3.5</v>
      </c>
      <c r="F12" s="24">
        <v>3.5294117647058822</v>
      </c>
      <c r="G12" s="24">
        <v>3.4705882352941178</v>
      </c>
      <c r="H12" s="24">
        <v>2.6129032258064515</v>
      </c>
      <c r="I12" s="24">
        <v>1.7096774193548387</v>
      </c>
      <c r="J12" s="24">
        <v>1.8518518518518519</v>
      </c>
      <c r="K12" s="24">
        <v>3.0454545454545454</v>
      </c>
      <c r="L12" s="24">
        <v>3.1111111111111112</v>
      </c>
      <c r="M12" s="24">
        <v>3.0476190476190474</v>
      </c>
      <c r="N12" s="24">
        <v>2.5833333333333335</v>
      </c>
      <c r="O12" s="24">
        <v>3.4444444444444446</v>
      </c>
      <c r="P12" s="24">
        <v>2.4705882352941178</v>
      </c>
      <c r="Q12" s="24">
        <v>2.1764705882352939</v>
      </c>
      <c r="R12" s="24">
        <v>3.0294117647058822</v>
      </c>
      <c r="S12" s="24">
        <v>2.7352941176470589</v>
      </c>
      <c r="T12" s="24">
        <v>2.2647058823529411</v>
      </c>
      <c r="U12" s="24">
        <v>3.2413793103448274</v>
      </c>
      <c r="V12" s="24">
        <v>2.5294117647058822</v>
      </c>
      <c r="W12" s="24">
        <v>2.2647058823529411</v>
      </c>
      <c r="X12" s="24">
        <v>3.4705882352941178</v>
      </c>
      <c r="Y12" s="24">
        <v>3.393939393939394</v>
      </c>
      <c r="Z12" s="24">
        <v>3.0588235294117645</v>
      </c>
      <c r="AA12" s="24">
        <v>3.7058823529411766</v>
      </c>
      <c r="AB12" s="24">
        <v>3.7941176470588234</v>
      </c>
      <c r="AC12" s="24">
        <v>3.1818181818181817</v>
      </c>
      <c r="AD12" s="24">
        <v>3.3043478260869565</v>
      </c>
      <c r="AE12" s="24">
        <v>3.4117647058823528</v>
      </c>
      <c r="AF12" s="24">
        <v>3.2857142857142856</v>
      </c>
      <c r="AG12" s="24">
        <v>3.2068965517241379</v>
      </c>
      <c r="AH12" s="24">
        <v>3.5666666666666669</v>
      </c>
      <c r="AI12" s="24">
        <v>3.896551724137931</v>
      </c>
      <c r="AJ12" s="24">
        <v>3.5483870967741935</v>
      </c>
      <c r="AK12" s="24">
        <v>3.2647058823529411</v>
      </c>
      <c r="AL12" s="24">
        <v>3.0294117647058822</v>
      </c>
      <c r="AM12" s="24">
        <v>3.2352941176470589</v>
      </c>
    </row>
    <row r="13" spans="1:39" ht="25.5" x14ac:dyDescent="0.2">
      <c r="A13" s="19" t="s">
        <v>106</v>
      </c>
      <c r="B13" s="21">
        <v>17</v>
      </c>
      <c r="C13" s="21">
        <v>8</v>
      </c>
      <c r="D13" s="23">
        <f t="shared" si="0"/>
        <v>0.47058823529411764</v>
      </c>
      <c r="E13" s="24">
        <v>3.625</v>
      </c>
      <c r="F13" s="24">
        <v>3.625</v>
      </c>
      <c r="G13" s="24">
        <v>4.5</v>
      </c>
      <c r="H13" s="24">
        <v>3</v>
      </c>
      <c r="I13" s="24">
        <v>2.75</v>
      </c>
      <c r="J13" s="24">
        <v>2.625</v>
      </c>
      <c r="K13" s="24">
        <v>2.5</v>
      </c>
      <c r="L13" s="24">
        <v>1.25</v>
      </c>
      <c r="M13" s="24">
        <v>1.25</v>
      </c>
      <c r="N13" s="24">
        <v>2.6666666666666665</v>
      </c>
      <c r="O13" s="24">
        <v>4</v>
      </c>
      <c r="P13" s="24">
        <v>3</v>
      </c>
      <c r="Q13" s="24">
        <v>2.5</v>
      </c>
      <c r="R13" s="24">
        <v>2.25</v>
      </c>
      <c r="S13" s="24">
        <v>2.5</v>
      </c>
      <c r="T13" s="24">
        <v>2.625</v>
      </c>
      <c r="U13" s="24">
        <v>3</v>
      </c>
      <c r="V13" s="24">
        <v>2.75</v>
      </c>
      <c r="W13" s="24">
        <v>2.625</v>
      </c>
      <c r="X13" s="24">
        <v>4</v>
      </c>
      <c r="Y13" s="24">
        <v>3.125</v>
      </c>
      <c r="Z13" s="24">
        <v>3.5</v>
      </c>
      <c r="AA13" s="24">
        <v>3.625</v>
      </c>
      <c r="AB13" s="24">
        <v>3.625</v>
      </c>
      <c r="AC13" s="24">
        <v>3.875</v>
      </c>
      <c r="AD13" s="24">
        <v>3.625</v>
      </c>
      <c r="AE13" s="24">
        <v>3.875</v>
      </c>
      <c r="AF13" s="24">
        <v>2.75</v>
      </c>
      <c r="AG13" s="24">
        <v>2.75</v>
      </c>
      <c r="AH13" s="24">
        <v>4</v>
      </c>
      <c r="AI13" s="24">
        <v>4.125</v>
      </c>
      <c r="AJ13" s="24">
        <v>3.625</v>
      </c>
      <c r="AK13" s="24">
        <v>3.125</v>
      </c>
      <c r="AL13" s="24">
        <v>2.625</v>
      </c>
      <c r="AM13" s="24">
        <v>3</v>
      </c>
    </row>
    <row r="14" spans="1:39" ht="25.5" x14ac:dyDescent="0.2">
      <c r="A14" s="19" t="s">
        <v>107</v>
      </c>
      <c r="B14" s="21">
        <v>13</v>
      </c>
      <c r="C14" s="21">
        <v>8</v>
      </c>
      <c r="D14" s="23">
        <f t="shared" si="0"/>
        <v>0.61538461538461542</v>
      </c>
      <c r="E14" s="24">
        <v>3.5</v>
      </c>
      <c r="F14" s="24">
        <v>4.125</v>
      </c>
      <c r="G14" s="24">
        <v>5</v>
      </c>
      <c r="H14" s="24">
        <v>2.625</v>
      </c>
      <c r="I14" s="24">
        <v>2.875</v>
      </c>
      <c r="J14" s="24">
        <v>2.625</v>
      </c>
      <c r="K14" s="24">
        <v>2.8571428571428572</v>
      </c>
      <c r="L14" s="24">
        <v>2.5</v>
      </c>
      <c r="M14" s="24">
        <v>2</v>
      </c>
      <c r="N14" s="24">
        <v>2.6</v>
      </c>
      <c r="O14" s="24">
        <v>4.2</v>
      </c>
      <c r="P14" s="24">
        <v>2.375</v>
      </c>
      <c r="Q14" s="24">
        <v>2.25</v>
      </c>
      <c r="R14" s="24">
        <v>2.2857142857142856</v>
      </c>
      <c r="S14" s="24">
        <v>3</v>
      </c>
      <c r="T14" s="24">
        <v>2.8571428571428572</v>
      </c>
      <c r="U14" s="24">
        <v>3.2857142857142856</v>
      </c>
      <c r="V14" s="24">
        <v>2.75</v>
      </c>
      <c r="W14" s="24">
        <v>2.625</v>
      </c>
      <c r="X14" s="24">
        <v>3.75</v>
      </c>
      <c r="Y14" s="24">
        <v>2.8571428571428572</v>
      </c>
      <c r="Z14" s="24">
        <v>3.5</v>
      </c>
      <c r="AA14" s="24">
        <v>3.5</v>
      </c>
      <c r="AB14" s="24">
        <v>3.375</v>
      </c>
      <c r="AC14" s="24">
        <v>3.5</v>
      </c>
      <c r="AD14" s="24">
        <v>4</v>
      </c>
      <c r="AE14" s="24">
        <v>3.5</v>
      </c>
      <c r="AF14" s="24">
        <v>2.25</v>
      </c>
      <c r="AG14" s="24">
        <v>2.125</v>
      </c>
      <c r="AH14" s="24">
        <v>2.5</v>
      </c>
      <c r="AI14" s="24">
        <v>3.625</v>
      </c>
      <c r="AJ14" s="24">
        <v>2.625</v>
      </c>
      <c r="AK14" s="24">
        <v>3.25</v>
      </c>
      <c r="AL14" s="24">
        <v>3.375</v>
      </c>
      <c r="AM14" s="24">
        <v>3.25</v>
      </c>
    </row>
    <row r="15" spans="1:39" ht="25.5" x14ac:dyDescent="0.2">
      <c r="A15" s="19" t="s">
        <v>108</v>
      </c>
      <c r="B15" s="21">
        <v>45</v>
      </c>
      <c r="C15" s="21">
        <v>18</v>
      </c>
      <c r="D15" s="23">
        <f t="shared" si="0"/>
        <v>0.4</v>
      </c>
      <c r="E15" s="24">
        <v>3.6470588235294117</v>
      </c>
      <c r="F15" s="24">
        <v>3.7222222222222223</v>
      </c>
      <c r="G15" s="24">
        <v>3.2222222222222223</v>
      </c>
      <c r="H15" s="24">
        <v>3</v>
      </c>
      <c r="I15" s="24">
        <v>2.7058823529411766</v>
      </c>
      <c r="J15" s="24">
        <v>1.9</v>
      </c>
      <c r="K15" s="24">
        <v>3.3571428571428572</v>
      </c>
      <c r="L15" s="24">
        <v>3.9</v>
      </c>
      <c r="M15" s="24">
        <v>3.5</v>
      </c>
      <c r="N15" s="24">
        <v>3.75</v>
      </c>
      <c r="O15" s="24">
        <v>3.4</v>
      </c>
      <c r="P15" s="24">
        <v>3.1111111111111112</v>
      </c>
      <c r="Q15" s="24">
        <v>3.2777777777777777</v>
      </c>
      <c r="R15" s="24">
        <v>3.6666666666666665</v>
      </c>
      <c r="S15" s="24">
        <v>3.2777777777777777</v>
      </c>
      <c r="T15" s="24">
        <v>3.2777777777777777</v>
      </c>
      <c r="U15" s="24">
        <v>3.3125</v>
      </c>
      <c r="V15" s="24">
        <v>3.5</v>
      </c>
      <c r="W15" s="24">
        <v>3.3333333333333335</v>
      </c>
      <c r="X15" s="24">
        <v>3.2777777777777777</v>
      </c>
      <c r="Y15" s="24">
        <v>3.3333333333333335</v>
      </c>
      <c r="Z15" s="24">
        <v>3.4666666666666668</v>
      </c>
      <c r="AA15" s="24">
        <v>3.8333333333333335</v>
      </c>
      <c r="AB15" s="24">
        <v>3.7777777777777777</v>
      </c>
      <c r="AC15" s="24">
        <v>2.8235294117647061</v>
      </c>
      <c r="AD15" s="24">
        <v>4.3125</v>
      </c>
      <c r="AE15" s="24">
        <v>3.7222222222222223</v>
      </c>
      <c r="AF15" s="24">
        <v>4.117647058823529</v>
      </c>
      <c r="AG15" s="24">
        <v>4.1111111111111107</v>
      </c>
      <c r="AH15" s="24">
        <v>3.1666666666666665</v>
      </c>
      <c r="AI15" s="24">
        <v>3.6111111111111112</v>
      </c>
      <c r="AJ15" s="24">
        <v>3.9444444444444446</v>
      </c>
      <c r="AK15" s="24">
        <v>3.7058823529411766</v>
      </c>
      <c r="AL15" s="24">
        <v>3.5882352941176472</v>
      </c>
      <c r="AM15" s="24">
        <v>3.9411764705882355</v>
      </c>
    </row>
    <row r="16" spans="1:39" x14ac:dyDescent="0.2">
      <c r="A16" s="19" t="s">
        <v>109</v>
      </c>
      <c r="B16" s="21">
        <v>9</v>
      </c>
      <c r="C16" s="21">
        <v>5</v>
      </c>
      <c r="D16" s="23">
        <f t="shared" si="0"/>
        <v>0.55555555555555558</v>
      </c>
      <c r="E16" s="24">
        <v>3.6</v>
      </c>
      <c r="F16" s="24">
        <v>3</v>
      </c>
      <c r="G16" s="24">
        <v>2.6</v>
      </c>
      <c r="H16" s="24">
        <v>2.8</v>
      </c>
      <c r="I16" s="24">
        <v>1.6</v>
      </c>
      <c r="J16" s="24">
        <v>2</v>
      </c>
      <c r="K16" s="24">
        <v>2.5</v>
      </c>
      <c r="L16" s="24">
        <v>4</v>
      </c>
      <c r="M16" s="24">
        <v>4</v>
      </c>
      <c r="N16" s="24">
        <v>1</v>
      </c>
      <c r="O16" s="24">
        <v>2</v>
      </c>
      <c r="P16" s="24">
        <v>2.4</v>
      </c>
      <c r="Q16" s="24">
        <v>2.4</v>
      </c>
      <c r="R16" s="24">
        <v>2</v>
      </c>
      <c r="S16" s="24">
        <v>3.2</v>
      </c>
      <c r="T16" s="24">
        <v>2.2000000000000002</v>
      </c>
      <c r="U16" s="24">
        <v>3.5</v>
      </c>
      <c r="V16" s="24">
        <v>3.2</v>
      </c>
      <c r="W16" s="24">
        <v>2.6</v>
      </c>
      <c r="X16" s="24">
        <v>2.6</v>
      </c>
      <c r="Y16" s="24">
        <v>2.2000000000000002</v>
      </c>
      <c r="Z16" s="24">
        <v>3.6</v>
      </c>
      <c r="AA16" s="24">
        <v>4</v>
      </c>
      <c r="AB16" s="24">
        <v>4.4000000000000004</v>
      </c>
      <c r="AC16" s="24">
        <v>4</v>
      </c>
      <c r="AD16" s="24">
        <v>4.5</v>
      </c>
      <c r="AE16" s="24">
        <v>3.2</v>
      </c>
      <c r="AF16" s="24">
        <v>3</v>
      </c>
      <c r="AG16" s="24">
        <v>2.5</v>
      </c>
      <c r="AH16" s="24">
        <v>2.6666666666666665</v>
      </c>
      <c r="AI16" s="24">
        <v>3.6666666666666665</v>
      </c>
      <c r="AJ16" s="24">
        <v>4</v>
      </c>
      <c r="AK16" s="24">
        <v>3.8</v>
      </c>
      <c r="AL16" s="24">
        <v>3</v>
      </c>
      <c r="AM16" s="24">
        <v>3.2</v>
      </c>
    </row>
    <row r="17" spans="1:39" ht="25.5" x14ac:dyDescent="0.2">
      <c r="A17" s="19" t="s">
        <v>110</v>
      </c>
      <c r="B17" s="21">
        <v>9</v>
      </c>
      <c r="C17" s="21">
        <v>5</v>
      </c>
      <c r="D17" s="23">
        <f t="shared" si="0"/>
        <v>0.55555555555555558</v>
      </c>
      <c r="E17" s="24">
        <v>3.2</v>
      </c>
      <c r="F17" s="24">
        <v>3.25</v>
      </c>
      <c r="G17" s="24">
        <v>3</v>
      </c>
      <c r="H17" s="24">
        <v>1.8</v>
      </c>
      <c r="I17" s="24">
        <v>1.8</v>
      </c>
      <c r="J17" s="24">
        <v>2.5</v>
      </c>
      <c r="K17" s="24">
        <v>2.5</v>
      </c>
      <c r="L17" s="24">
        <v>3.5</v>
      </c>
      <c r="M17" s="24">
        <v>2.3333333333333335</v>
      </c>
      <c r="N17" s="24">
        <v>0</v>
      </c>
      <c r="O17" s="24">
        <v>2</v>
      </c>
      <c r="P17" s="24">
        <v>2.6</v>
      </c>
      <c r="Q17" s="24">
        <v>2.4</v>
      </c>
      <c r="R17" s="24">
        <v>1.75</v>
      </c>
      <c r="S17" s="24">
        <v>2.8</v>
      </c>
      <c r="T17" s="24">
        <v>3</v>
      </c>
      <c r="U17" s="24">
        <v>2.5</v>
      </c>
      <c r="V17" s="24">
        <v>3.6</v>
      </c>
      <c r="W17" s="24">
        <v>2.8</v>
      </c>
      <c r="X17" s="24">
        <v>3.2</v>
      </c>
      <c r="Y17" s="24">
        <v>2.6</v>
      </c>
      <c r="Z17" s="24">
        <v>3</v>
      </c>
      <c r="AA17" s="24">
        <v>3</v>
      </c>
      <c r="AB17" s="24">
        <v>3.4</v>
      </c>
      <c r="AC17" s="24">
        <v>3.5</v>
      </c>
      <c r="AD17" s="24">
        <v>3.25</v>
      </c>
      <c r="AE17" s="24">
        <v>3.25</v>
      </c>
      <c r="AF17" s="24">
        <v>3.5</v>
      </c>
      <c r="AG17" s="24">
        <v>4.5</v>
      </c>
      <c r="AH17" s="24">
        <v>3</v>
      </c>
      <c r="AI17" s="24">
        <v>4.25</v>
      </c>
      <c r="AJ17" s="24">
        <v>4.25</v>
      </c>
      <c r="AK17" s="24">
        <v>3.2</v>
      </c>
      <c r="AL17" s="24">
        <v>2.6</v>
      </c>
      <c r="AM17" s="24">
        <v>3</v>
      </c>
    </row>
    <row r="18" spans="1:39" ht="25.5" x14ac:dyDescent="0.2">
      <c r="A18" s="19" t="s">
        <v>111</v>
      </c>
      <c r="B18" s="21">
        <v>43</v>
      </c>
      <c r="C18" s="21">
        <v>20</v>
      </c>
      <c r="D18" s="23">
        <f t="shared" si="0"/>
        <v>0.46511627906976744</v>
      </c>
      <c r="E18" s="24">
        <v>3.6</v>
      </c>
      <c r="F18" s="24">
        <v>3.85</v>
      </c>
      <c r="G18" s="24">
        <v>3.5</v>
      </c>
      <c r="H18" s="24">
        <v>2.1764705882352939</v>
      </c>
      <c r="I18" s="24">
        <v>1.5789473684210527</v>
      </c>
      <c r="J18" s="24">
        <v>2.4666666666666668</v>
      </c>
      <c r="K18" s="24">
        <v>2.9333333333333331</v>
      </c>
      <c r="L18" s="24">
        <v>3.5384615384615383</v>
      </c>
      <c r="M18" s="24">
        <v>3.8181818181818183</v>
      </c>
      <c r="N18" s="24">
        <v>2.8333333333333335</v>
      </c>
      <c r="O18" s="24">
        <v>3.5</v>
      </c>
      <c r="P18" s="24">
        <v>2.4500000000000002</v>
      </c>
      <c r="Q18" s="24">
        <v>2.1</v>
      </c>
      <c r="R18" s="24">
        <v>2.5555555555555554</v>
      </c>
      <c r="S18" s="24">
        <v>2.6315789473684212</v>
      </c>
      <c r="T18" s="24">
        <v>2.4210526315789473</v>
      </c>
      <c r="U18" s="24">
        <v>4.0588235294117645</v>
      </c>
      <c r="V18" s="24">
        <v>2.6</v>
      </c>
      <c r="W18" s="24">
        <v>2.15</v>
      </c>
      <c r="X18" s="24">
        <v>3.25</v>
      </c>
      <c r="Y18" s="24">
        <v>2.5499999999999998</v>
      </c>
      <c r="Z18" s="24">
        <v>3.45</v>
      </c>
      <c r="AA18" s="24">
        <v>3.9</v>
      </c>
      <c r="AB18" s="24">
        <v>3.8947368421052633</v>
      </c>
      <c r="AC18" s="24">
        <v>3.45</v>
      </c>
      <c r="AD18" s="24">
        <v>3.9444444444444446</v>
      </c>
      <c r="AE18" s="24">
        <v>3.4</v>
      </c>
      <c r="AF18" s="24">
        <v>2.8571428571428572</v>
      </c>
      <c r="AG18" s="24">
        <v>3</v>
      </c>
      <c r="AH18" s="24">
        <v>2.5882352941176472</v>
      </c>
      <c r="AI18" s="24">
        <v>3.4117647058823528</v>
      </c>
      <c r="AJ18" s="24">
        <v>3</v>
      </c>
      <c r="AK18" s="24">
        <v>2.75</v>
      </c>
      <c r="AL18" s="24">
        <v>2.2105263157894739</v>
      </c>
      <c r="AM18" s="24">
        <v>2.5499999999999998</v>
      </c>
    </row>
    <row r="19" spans="1:39" x14ac:dyDescent="0.2">
      <c r="A19" s="19" t="s">
        <v>112</v>
      </c>
      <c r="B19" s="21">
        <v>25</v>
      </c>
      <c r="C19" s="21">
        <v>12</v>
      </c>
      <c r="D19" s="23">
        <f t="shared" si="0"/>
        <v>0.48</v>
      </c>
      <c r="E19" s="24">
        <v>2.9166666666666665</v>
      </c>
      <c r="F19" s="24">
        <v>3.6363636363636362</v>
      </c>
      <c r="G19" s="24">
        <v>2.6666666666666665</v>
      </c>
      <c r="H19" s="24">
        <v>2</v>
      </c>
      <c r="I19" s="24">
        <v>2.7272727272727271</v>
      </c>
      <c r="J19" s="24">
        <v>2.2000000000000002</v>
      </c>
      <c r="K19" s="24">
        <v>3.7</v>
      </c>
      <c r="L19" s="24">
        <v>3</v>
      </c>
      <c r="M19" s="24">
        <v>2.6</v>
      </c>
      <c r="N19" s="24">
        <v>2.1666666666666665</v>
      </c>
      <c r="O19" s="24">
        <v>3</v>
      </c>
      <c r="P19" s="24">
        <v>3.1818181818181817</v>
      </c>
      <c r="Q19" s="24">
        <v>3</v>
      </c>
      <c r="R19" s="24">
        <v>2.9166666666666665</v>
      </c>
      <c r="S19" s="24">
        <v>3.25</v>
      </c>
      <c r="T19" s="24">
        <v>3.4166666666666665</v>
      </c>
      <c r="U19" s="24">
        <v>3.4</v>
      </c>
      <c r="V19" s="24">
        <v>3.5833333333333335</v>
      </c>
      <c r="W19" s="24">
        <v>3.5</v>
      </c>
      <c r="X19" s="24">
        <v>3</v>
      </c>
      <c r="Y19" s="24">
        <v>3.0909090909090908</v>
      </c>
      <c r="Z19" s="24">
        <v>2.625</v>
      </c>
      <c r="AA19" s="24">
        <v>3.8181818181818183</v>
      </c>
      <c r="AB19" s="24">
        <v>3.7272727272727271</v>
      </c>
      <c r="AC19" s="24">
        <v>3.5</v>
      </c>
      <c r="AD19" s="24">
        <v>3.9</v>
      </c>
      <c r="AE19" s="24">
        <v>3.2727272727272729</v>
      </c>
      <c r="AF19" s="24">
        <v>3.9090909090909092</v>
      </c>
      <c r="AG19" s="24">
        <v>4.2857142857142856</v>
      </c>
      <c r="AH19" s="24">
        <v>3.6363636363636362</v>
      </c>
      <c r="AI19" s="24">
        <v>4.4444444444444446</v>
      </c>
      <c r="AJ19" s="24">
        <v>4.2727272727272725</v>
      </c>
      <c r="AK19" s="24">
        <v>4.1818181818181817</v>
      </c>
      <c r="AL19" s="24">
        <v>3.4545454545454546</v>
      </c>
      <c r="AM19" s="24">
        <v>3.9090909090909092</v>
      </c>
    </row>
    <row r="20" spans="1:39" s="17" customFormat="1" x14ac:dyDescent="0.2">
      <c r="A20" s="20" t="s">
        <v>113</v>
      </c>
      <c r="B20" s="21">
        <v>5</v>
      </c>
      <c r="C20" s="21">
        <v>3</v>
      </c>
      <c r="D20" s="23">
        <f t="shared" si="0"/>
        <v>0.6</v>
      </c>
      <c r="E20" s="24">
        <v>4</v>
      </c>
      <c r="F20" s="24">
        <v>3.6666666666666665</v>
      </c>
      <c r="G20" s="24">
        <v>3.3333333333333335</v>
      </c>
      <c r="H20" s="24">
        <v>3.3333333333333335</v>
      </c>
      <c r="I20" s="24">
        <v>3</v>
      </c>
      <c r="J20" s="24">
        <v>3.3333333333333335</v>
      </c>
      <c r="K20" s="24">
        <v>3.6666666666666665</v>
      </c>
      <c r="L20" s="24">
        <v>4</v>
      </c>
      <c r="M20" s="24">
        <v>4</v>
      </c>
      <c r="N20" s="24">
        <v>4</v>
      </c>
      <c r="O20" s="24">
        <v>4.333333333333333</v>
      </c>
      <c r="P20" s="24">
        <v>4</v>
      </c>
      <c r="Q20" s="24">
        <v>3</v>
      </c>
      <c r="R20" s="24">
        <v>3</v>
      </c>
      <c r="S20" s="24">
        <v>4</v>
      </c>
      <c r="T20" s="24">
        <v>3.6666666666666665</v>
      </c>
      <c r="U20" s="24">
        <v>4</v>
      </c>
      <c r="V20" s="24">
        <v>4.333333333333333</v>
      </c>
      <c r="W20" s="24">
        <v>3.6666666666666665</v>
      </c>
      <c r="X20" s="24">
        <v>4</v>
      </c>
      <c r="Y20" s="24">
        <v>4</v>
      </c>
      <c r="Z20" s="24">
        <v>4</v>
      </c>
      <c r="AA20" s="24">
        <v>4</v>
      </c>
      <c r="AB20" s="24">
        <v>4</v>
      </c>
      <c r="AC20" s="24">
        <v>4</v>
      </c>
      <c r="AD20" s="24">
        <v>4</v>
      </c>
      <c r="AE20" s="24">
        <v>4</v>
      </c>
      <c r="AF20" s="24">
        <v>4</v>
      </c>
      <c r="AG20" s="24">
        <v>3.6666666666666665</v>
      </c>
      <c r="AH20" s="24">
        <v>3.6666666666666665</v>
      </c>
      <c r="AI20" s="24">
        <v>4.333333333333333</v>
      </c>
      <c r="AJ20" s="24">
        <v>4</v>
      </c>
      <c r="AK20" s="24">
        <v>4</v>
      </c>
      <c r="AL20" s="24">
        <v>3.6666666666666665</v>
      </c>
      <c r="AM20" s="24">
        <v>4</v>
      </c>
    </row>
    <row r="21" spans="1:39" x14ac:dyDescent="0.2">
      <c r="A21" s="19" t="s">
        <v>114</v>
      </c>
      <c r="B21" s="21">
        <v>9</v>
      </c>
      <c r="C21" s="21">
        <v>3</v>
      </c>
      <c r="D21" s="23">
        <f t="shared" si="0"/>
        <v>0.33333333333333331</v>
      </c>
      <c r="E21" s="24">
        <v>3.3333333333333335</v>
      </c>
      <c r="F21" s="24">
        <v>3.3333333333333335</v>
      </c>
      <c r="G21" s="24">
        <v>3</v>
      </c>
      <c r="H21" s="24">
        <v>1.6666666666666667</v>
      </c>
      <c r="I21" s="24">
        <v>2</v>
      </c>
      <c r="J21" s="24">
        <v>2.5</v>
      </c>
      <c r="K21" s="24">
        <v>3.5</v>
      </c>
      <c r="L21" s="24">
        <v>3.6666666666666665</v>
      </c>
      <c r="M21" s="24">
        <v>2.3333333333333335</v>
      </c>
      <c r="N21" s="24">
        <v>1</v>
      </c>
      <c r="O21" s="24">
        <v>4.5</v>
      </c>
      <c r="P21" s="24">
        <v>2.6666666666666665</v>
      </c>
      <c r="Q21" s="24">
        <v>1</v>
      </c>
      <c r="R21" s="24">
        <v>0.66666666666666663</v>
      </c>
      <c r="S21" s="24">
        <v>2.6666666666666665</v>
      </c>
      <c r="T21" s="24">
        <v>2.6666666666666665</v>
      </c>
      <c r="U21" s="24">
        <v>4.333333333333333</v>
      </c>
      <c r="V21" s="24">
        <v>2.3333333333333335</v>
      </c>
      <c r="W21" s="24">
        <v>1.6666666666666667</v>
      </c>
      <c r="X21" s="24">
        <v>3.6666666666666665</v>
      </c>
      <c r="Y21" s="24">
        <v>2.6666666666666665</v>
      </c>
      <c r="Z21" s="24">
        <v>3.6666666666666665</v>
      </c>
      <c r="AA21" s="24">
        <v>2</v>
      </c>
      <c r="AB21" s="24">
        <v>3.6666666666666665</v>
      </c>
      <c r="AC21" s="24">
        <v>3</v>
      </c>
      <c r="AD21" s="24">
        <v>3</v>
      </c>
      <c r="AE21" s="24">
        <v>4</v>
      </c>
      <c r="AF21" s="24">
        <v>3</v>
      </c>
      <c r="AG21" s="24">
        <v>2.6666666666666665</v>
      </c>
      <c r="AH21" s="24">
        <v>0.33333333333333331</v>
      </c>
      <c r="AI21" s="24">
        <v>1.3333333333333333</v>
      </c>
      <c r="AJ21" s="24">
        <v>1.6666666666666667</v>
      </c>
      <c r="AK21" s="24">
        <v>2.3333333333333335</v>
      </c>
      <c r="AL21" s="24">
        <v>2.6666666666666665</v>
      </c>
      <c r="AM21" s="24">
        <v>2.3333333333333335</v>
      </c>
    </row>
    <row r="22" spans="1:39" x14ac:dyDescent="0.2">
      <c r="A22" s="19" t="s">
        <v>115</v>
      </c>
      <c r="B22" s="21">
        <v>35</v>
      </c>
      <c r="C22" s="21">
        <v>12</v>
      </c>
      <c r="D22" s="23">
        <f t="shared" si="0"/>
        <v>0.34285714285714286</v>
      </c>
      <c r="E22" s="24">
        <v>3.5454545454545454</v>
      </c>
      <c r="F22" s="24">
        <v>3.3636363636363638</v>
      </c>
      <c r="G22" s="24">
        <v>3.1818181818181817</v>
      </c>
      <c r="H22" s="24">
        <v>2.4</v>
      </c>
      <c r="I22" s="24">
        <v>1.6363636363636365</v>
      </c>
      <c r="J22" s="24">
        <v>2.1666666666666665</v>
      </c>
      <c r="K22" s="24">
        <v>2.2000000000000002</v>
      </c>
      <c r="L22" s="24">
        <v>3.375</v>
      </c>
      <c r="M22" s="24">
        <v>2.1666666666666665</v>
      </c>
      <c r="N22" s="24">
        <v>2.1666666666666665</v>
      </c>
      <c r="O22" s="24">
        <v>1.5714285714285714</v>
      </c>
      <c r="P22" s="24">
        <v>2.2727272727272729</v>
      </c>
      <c r="Q22" s="24">
        <v>2.4545454545454546</v>
      </c>
      <c r="R22" s="24">
        <v>1.0909090909090908</v>
      </c>
      <c r="S22" s="24">
        <v>2.8181818181818183</v>
      </c>
      <c r="T22" s="24">
        <v>2.2727272727272729</v>
      </c>
      <c r="U22" s="24">
        <v>3</v>
      </c>
      <c r="V22" s="24">
        <v>2.2727272727272729</v>
      </c>
      <c r="W22" s="24">
        <v>2</v>
      </c>
      <c r="X22" s="24">
        <v>3.1818181818181817</v>
      </c>
      <c r="Y22" s="24">
        <v>2</v>
      </c>
      <c r="Z22" s="24">
        <v>2.7272727272727271</v>
      </c>
      <c r="AA22" s="24">
        <v>3.0909090909090908</v>
      </c>
      <c r="AB22" s="24">
        <v>3.5454545454545454</v>
      </c>
      <c r="AC22" s="24">
        <v>3.3636363636363638</v>
      </c>
      <c r="AD22" s="24">
        <v>3.2</v>
      </c>
      <c r="AE22" s="24">
        <v>3.2727272727272729</v>
      </c>
      <c r="AF22" s="24">
        <v>1.9</v>
      </c>
      <c r="AG22" s="24">
        <v>2.5</v>
      </c>
      <c r="AH22" s="24">
        <v>2.2727272727272729</v>
      </c>
      <c r="AI22" s="24">
        <v>3.6</v>
      </c>
      <c r="AJ22" s="24">
        <v>3.0909090909090908</v>
      </c>
      <c r="AK22" s="24">
        <v>3</v>
      </c>
      <c r="AL22" s="24">
        <v>2.2727272727272729</v>
      </c>
      <c r="AM22" s="24">
        <v>2.8333333333333335</v>
      </c>
    </row>
    <row r="23" spans="1:39" ht="25.5" x14ac:dyDescent="0.2">
      <c r="A23" s="19" t="s">
        <v>116</v>
      </c>
      <c r="B23" s="21">
        <v>19</v>
      </c>
      <c r="C23" s="21">
        <v>7</v>
      </c>
      <c r="D23" s="23">
        <f t="shared" si="0"/>
        <v>0.36842105263157893</v>
      </c>
      <c r="E23" s="24">
        <v>3.6666666666666665</v>
      </c>
      <c r="F23" s="24">
        <v>4</v>
      </c>
      <c r="G23" s="24">
        <v>3.1428571428571428</v>
      </c>
      <c r="H23" s="24">
        <v>2.6</v>
      </c>
      <c r="I23" s="24">
        <v>1.4</v>
      </c>
      <c r="J23" s="24">
        <v>2.75</v>
      </c>
      <c r="K23" s="24">
        <v>3</v>
      </c>
      <c r="L23" s="24">
        <v>4</v>
      </c>
      <c r="M23" s="24">
        <v>4.333333333333333</v>
      </c>
      <c r="N23" s="24">
        <v>5</v>
      </c>
      <c r="O23" s="24">
        <v>4</v>
      </c>
      <c r="P23" s="24">
        <v>2.4</v>
      </c>
      <c r="Q23" s="24">
        <v>3</v>
      </c>
      <c r="R23" s="24">
        <v>2.6666666666666665</v>
      </c>
      <c r="S23" s="24">
        <v>2.8</v>
      </c>
      <c r="T23" s="24">
        <v>3.1666666666666665</v>
      </c>
      <c r="U23" s="24">
        <v>3.8333333333333335</v>
      </c>
      <c r="V23" s="24">
        <v>3.2857142857142856</v>
      </c>
      <c r="W23" s="24">
        <v>2.6666666666666665</v>
      </c>
      <c r="X23" s="24">
        <v>3.5</v>
      </c>
      <c r="Y23" s="24">
        <v>3.6666666666666665</v>
      </c>
      <c r="Z23" s="24">
        <v>4</v>
      </c>
      <c r="AA23" s="24">
        <v>4.333333333333333</v>
      </c>
      <c r="AB23" s="24">
        <v>4.333333333333333</v>
      </c>
      <c r="AC23" s="24">
        <v>3.5</v>
      </c>
      <c r="AD23" s="24">
        <v>3.8333333333333335</v>
      </c>
      <c r="AE23" s="24">
        <v>3.5</v>
      </c>
      <c r="AF23" s="24">
        <v>2.1666666666666665</v>
      </c>
      <c r="AG23" s="24">
        <v>4.166666666666667</v>
      </c>
      <c r="AH23" s="24">
        <v>3</v>
      </c>
      <c r="AI23" s="24">
        <v>3.6666666666666665</v>
      </c>
      <c r="AJ23" s="24">
        <v>2.6666666666666665</v>
      </c>
      <c r="AK23" s="24">
        <v>2.8333333333333335</v>
      </c>
      <c r="AL23" s="24">
        <v>2.3333333333333335</v>
      </c>
      <c r="AM23" s="24">
        <v>2.8571428571428572</v>
      </c>
    </row>
    <row r="24" spans="1:39" x14ac:dyDescent="0.2">
      <c r="A24" s="19" t="s">
        <v>117</v>
      </c>
      <c r="B24" s="21">
        <v>39</v>
      </c>
      <c r="C24" s="21">
        <v>21</v>
      </c>
      <c r="D24" s="23">
        <f t="shared" si="0"/>
        <v>0.53846153846153844</v>
      </c>
      <c r="E24" s="24">
        <v>3.7619047619047619</v>
      </c>
      <c r="F24" s="24">
        <v>4.333333333333333</v>
      </c>
      <c r="G24" s="24">
        <v>4.4285714285714288</v>
      </c>
      <c r="H24" s="24">
        <v>3.0588235294117645</v>
      </c>
      <c r="I24" s="24">
        <v>2.8421052631578947</v>
      </c>
      <c r="J24" s="24">
        <v>2.8461538461538463</v>
      </c>
      <c r="K24" s="24">
        <v>3.5</v>
      </c>
      <c r="L24" s="24">
        <v>3.4</v>
      </c>
      <c r="M24" s="24">
        <v>3.9166666666666665</v>
      </c>
      <c r="N24" s="24">
        <v>1.4</v>
      </c>
      <c r="O24" s="24">
        <v>3.4545454545454546</v>
      </c>
      <c r="P24" s="24">
        <v>2.7619047619047619</v>
      </c>
      <c r="Q24" s="24">
        <v>2.2857142857142856</v>
      </c>
      <c r="R24" s="24">
        <v>3.1904761904761907</v>
      </c>
      <c r="S24" s="24">
        <v>3.3</v>
      </c>
      <c r="T24" s="24">
        <v>3.25</v>
      </c>
      <c r="U24" s="24">
        <v>3.6470588235294117</v>
      </c>
      <c r="V24" s="24">
        <v>3.3333333333333335</v>
      </c>
      <c r="W24" s="24">
        <v>3.1428571428571428</v>
      </c>
      <c r="X24" s="24">
        <v>2.7619047619047619</v>
      </c>
      <c r="Y24" s="24">
        <v>3.1904761904761907</v>
      </c>
      <c r="Z24" s="24">
        <v>2.5714285714285716</v>
      </c>
      <c r="AA24" s="24">
        <v>3.6190476190476191</v>
      </c>
      <c r="AB24" s="24">
        <v>3.7142857142857144</v>
      </c>
      <c r="AC24" s="24">
        <v>3.4285714285714284</v>
      </c>
      <c r="AD24" s="24">
        <v>3.8095238095238093</v>
      </c>
      <c r="AE24" s="24">
        <v>3.3809523809523809</v>
      </c>
      <c r="AF24" s="24">
        <v>3.7058823529411766</v>
      </c>
      <c r="AG24" s="24">
        <v>3.625</v>
      </c>
      <c r="AH24" s="24">
        <v>3.7058823529411766</v>
      </c>
      <c r="AI24" s="24">
        <v>4.2941176470588234</v>
      </c>
      <c r="AJ24" s="24">
        <v>4.166666666666667</v>
      </c>
      <c r="AK24" s="24">
        <v>3.6666666666666665</v>
      </c>
      <c r="AL24" s="24">
        <v>3.5238095238095237</v>
      </c>
      <c r="AM24" s="24">
        <v>3.7619047619047619</v>
      </c>
    </row>
    <row r="25" spans="1:39" x14ac:dyDescent="0.2">
      <c r="A25" s="19" t="s">
        <v>118</v>
      </c>
      <c r="B25" s="21">
        <v>34</v>
      </c>
      <c r="C25" s="21">
        <v>8</v>
      </c>
      <c r="D25" s="23">
        <f t="shared" si="0"/>
        <v>0.23529411764705882</v>
      </c>
      <c r="E25" s="24">
        <v>3.75</v>
      </c>
      <c r="F25" s="24">
        <v>3.75</v>
      </c>
      <c r="G25" s="24">
        <v>3.5</v>
      </c>
      <c r="H25" s="24">
        <v>1.7142857142857142</v>
      </c>
      <c r="I25" s="24">
        <v>2.25</v>
      </c>
      <c r="J25" s="24">
        <v>1.875</v>
      </c>
      <c r="K25" s="24">
        <v>2</v>
      </c>
      <c r="L25" s="24"/>
      <c r="M25" s="24"/>
      <c r="N25" s="24">
        <v>3.6666666666666665</v>
      </c>
      <c r="O25" s="24">
        <v>3</v>
      </c>
      <c r="P25" s="24">
        <v>2.5</v>
      </c>
      <c r="Q25" s="24">
        <v>1.75</v>
      </c>
      <c r="R25" s="24">
        <v>2.625</v>
      </c>
      <c r="S25" s="24">
        <v>2.875</v>
      </c>
      <c r="T25" s="24">
        <v>3.625</v>
      </c>
      <c r="U25" s="24">
        <v>3.7142857142857144</v>
      </c>
      <c r="V25" s="24">
        <v>3.875</v>
      </c>
      <c r="W25" s="24">
        <v>3.875</v>
      </c>
      <c r="X25" s="24">
        <v>2.75</v>
      </c>
      <c r="Y25" s="24">
        <v>3.5</v>
      </c>
      <c r="Z25" s="24">
        <v>2.875</v>
      </c>
      <c r="AA25" s="24">
        <v>3.2857142857142856</v>
      </c>
      <c r="AB25" s="24">
        <v>3.625</v>
      </c>
      <c r="AC25" s="24">
        <v>3.625</v>
      </c>
      <c r="AD25" s="24">
        <v>3.125</v>
      </c>
      <c r="AE25" s="24">
        <v>3.625</v>
      </c>
      <c r="AF25" s="24">
        <v>3.25</v>
      </c>
      <c r="AG25" s="24">
        <v>3.5</v>
      </c>
      <c r="AH25" s="24">
        <v>3.375</v>
      </c>
      <c r="AI25" s="24">
        <v>4</v>
      </c>
      <c r="AJ25" s="24">
        <v>3.5</v>
      </c>
      <c r="AK25" s="24">
        <v>4.125</v>
      </c>
      <c r="AL25" s="24">
        <v>3.5</v>
      </c>
      <c r="AM25" s="24">
        <v>3.75</v>
      </c>
    </row>
    <row r="26" spans="1:39" x14ac:dyDescent="0.2">
      <c r="A26" s="19" t="s">
        <v>119</v>
      </c>
      <c r="B26" s="21">
        <v>116</v>
      </c>
      <c r="C26" s="21">
        <v>25</v>
      </c>
      <c r="D26" s="23">
        <f t="shared" si="0"/>
        <v>0.21551724137931033</v>
      </c>
      <c r="E26" s="24">
        <v>3.36</v>
      </c>
      <c r="F26" s="24">
        <v>3.72</v>
      </c>
      <c r="G26" s="24">
        <v>3.48</v>
      </c>
      <c r="H26" s="24">
        <v>2.25</v>
      </c>
      <c r="I26" s="24">
        <v>1.92</v>
      </c>
      <c r="J26" s="24">
        <v>2.4090909090909092</v>
      </c>
      <c r="K26" s="24">
        <v>2.7</v>
      </c>
      <c r="L26" s="24">
        <v>3.5</v>
      </c>
      <c r="M26" s="24">
        <v>3.0909090909090908</v>
      </c>
      <c r="N26" s="24">
        <v>2.5454545454545454</v>
      </c>
      <c r="O26" s="24">
        <v>3</v>
      </c>
      <c r="P26" s="24">
        <v>2.76</v>
      </c>
      <c r="Q26" s="24">
        <v>2.3199999999999998</v>
      </c>
      <c r="R26" s="24">
        <v>2.64</v>
      </c>
      <c r="S26" s="24">
        <v>3.4583333333333335</v>
      </c>
      <c r="T26" s="24">
        <v>2.72</v>
      </c>
      <c r="U26" s="24">
        <v>2.6666666666666665</v>
      </c>
      <c r="V26" s="24">
        <v>3.28</v>
      </c>
      <c r="W26" s="24">
        <v>3.12</v>
      </c>
      <c r="X26" s="24">
        <v>3.16</v>
      </c>
      <c r="Y26" s="24">
        <v>3.25</v>
      </c>
      <c r="Z26" s="24">
        <v>3.44</v>
      </c>
      <c r="AA26" s="24">
        <v>3.4347826086956523</v>
      </c>
      <c r="AB26" s="24">
        <v>3.68</v>
      </c>
      <c r="AC26" s="24">
        <v>3.84</v>
      </c>
      <c r="AD26" s="24">
        <v>3.75</v>
      </c>
      <c r="AE26" s="24">
        <v>3.6</v>
      </c>
      <c r="AF26" s="24">
        <v>3.28</v>
      </c>
      <c r="AG26" s="24">
        <v>2.76</v>
      </c>
      <c r="AH26" s="24">
        <v>2.84</v>
      </c>
      <c r="AI26" s="24">
        <v>3.12</v>
      </c>
      <c r="AJ26" s="24">
        <v>3.24</v>
      </c>
      <c r="AK26" s="24">
        <v>3.36</v>
      </c>
      <c r="AL26" s="24">
        <v>3.2</v>
      </c>
      <c r="AM26" s="24">
        <v>3.36</v>
      </c>
    </row>
    <row r="27" spans="1:39" ht="14.25" customHeight="1" x14ac:dyDescent="0.2">
      <c r="A27" s="19" t="s">
        <v>120</v>
      </c>
      <c r="B27" s="21">
        <v>154</v>
      </c>
      <c r="C27" s="21">
        <v>41</v>
      </c>
      <c r="D27" s="23">
        <f t="shared" si="0"/>
        <v>0.26623376623376621</v>
      </c>
      <c r="E27" s="24">
        <v>3.2195121951219514</v>
      </c>
      <c r="F27" s="24">
        <v>3.4146341463414633</v>
      </c>
      <c r="G27" s="24">
        <v>3.1707317073170733</v>
      </c>
      <c r="H27" s="24">
        <v>2.25</v>
      </c>
      <c r="I27" s="24">
        <v>1.3513513513513513</v>
      </c>
      <c r="J27" s="24">
        <v>1.7777777777777777</v>
      </c>
      <c r="K27" s="24">
        <v>2.4375</v>
      </c>
      <c r="L27" s="24">
        <v>3.1666666666666665</v>
      </c>
      <c r="M27" s="24">
        <v>2.8</v>
      </c>
      <c r="N27" s="24">
        <v>2.125</v>
      </c>
      <c r="O27" s="24">
        <v>2.8333333333333335</v>
      </c>
      <c r="P27" s="24">
        <v>2.5499999999999998</v>
      </c>
      <c r="Q27" s="24">
        <v>2.1219512195121952</v>
      </c>
      <c r="R27" s="24">
        <v>2.4500000000000002</v>
      </c>
      <c r="S27" s="24">
        <v>3.1951219512195124</v>
      </c>
      <c r="T27" s="24">
        <v>2.2307692307692308</v>
      </c>
      <c r="U27" s="24">
        <v>3.5526315789473686</v>
      </c>
      <c r="V27" s="24">
        <v>2.6829268292682928</v>
      </c>
      <c r="W27" s="24">
        <v>2.4634146341463414</v>
      </c>
      <c r="X27" s="24">
        <v>2.5249999999999999</v>
      </c>
      <c r="Y27" s="24">
        <v>3.0731707317073171</v>
      </c>
      <c r="Z27" s="24">
        <v>3.2051282051282053</v>
      </c>
      <c r="AA27" s="24">
        <v>3.3170731707317072</v>
      </c>
      <c r="AB27" s="24">
        <v>3.5365853658536586</v>
      </c>
      <c r="AC27" s="24">
        <v>3.5365853658536586</v>
      </c>
      <c r="AD27" s="24">
        <v>3.7428571428571429</v>
      </c>
      <c r="AE27" s="24">
        <v>3.3414634146341462</v>
      </c>
      <c r="AF27" s="24">
        <v>3.2682926829268291</v>
      </c>
      <c r="AG27" s="24">
        <v>2.7804878048780486</v>
      </c>
      <c r="AH27" s="24">
        <v>2.7560975609756095</v>
      </c>
      <c r="AI27" s="24">
        <v>3.7804878048780486</v>
      </c>
      <c r="AJ27" s="24">
        <v>3.4390243902439024</v>
      </c>
      <c r="AK27" s="24">
        <v>3.024390243902439</v>
      </c>
      <c r="AL27" s="24">
        <v>2.6585365853658538</v>
      </c>
      <c r="AM27" s="24">
        <v>2.8780487804878048</v>
      </c>
    </row>
    <row r="28" spans="1:39" x14ac:dyDescent="0.2">
      <c r="A28" s="19" t="s">
        <v>121</v>
      </c>
      <c r="B28" s="21">
        <v>11</v>
      </c>
      <c r="C28" s="21">
        <v>5</v>
      </c>
      <c r="D28" s="23">
        <f t="shared" si="0"/>
        <v>0.45454545454545453</v>
      </c>
      <c r="E28" s="24">
        <v>3.6</v>
      </c>
      <c r="F28" s="24">
        <v>3.2</v>
      </c>
      <c r="G28" s="24">
        <v>1.8</v>
      </c>
      <c r="H28" s="24">
        <v>1.8</v>
      </c>
      <c r="I28" s="24">
        <v>2.4</v>
      </c>
      <c r="J28" s="24">
        <v>2.3333333333333335</v>
      </c>
      <c r="K28" s="24">
        <v>4.333333333333333</v>
      </c>
      <c r="L28" s="24">
        <v>4.5</v>
      </c>
      <c r="M28" s="24">
        <v>3.3333333333333335</v>
      </c>
      <c r="N28" s="24">
        <v>2.5</v>
      </c>
      <c r="O28" s="24">
        <v>2.5</v>
      </c>
      <c r="P28" s="24">
        <v>3.4</v>
      </c>
      <c r="Q28" s="24">
        <v>3.2</v>
      </c>
      <c r="R28" s="24">
        <v>3.6</v>
      </c>
      <c r="S28" s="24">
        <v>4</v>
      </c>
      <c r="T28" s="24">
        <v>3.6</v>
      </c>
      <c r="U28" s="24">
        <v>4</v>
      </c>
      <c r="V28" s="24">
        <v>3.2</v>
      </c>
      <c r="W28" s="24">
        <v>2.8</v>
      </c>
      <c r="X28" s="24">
        <v>4</v>
      </c>
      <c r="Y28" s="24">
        <v>3.75</v>
      </c>
      <c r="Z28" s="24">
        <v>4.5</v>
      </c>
      <c r="AA28" s="24">
        <v>3.5</v>
      </c>
      <c r="AB28" s="24">
        <v>3.8</v>
      </c>
      <c r="AC28" s="24">
        <v>5</v>
      </c>
      <c r="AD28" s="24">
        <v>4.2</v>
      </c>
      <c r="AE28" s="24">
        <v>3.6</v>
      </c>
      <c r="AF28" s="24">
        <v>3.2</v>
      </c>
      <c r="AG28" s="24">
        <v>3.5</v>
      </c>
      <c r="AH28" s="24">
        <v>3.4</v>
      </c>
      <c r="AI28" s="24">
        <v>4.4000000000000004</v>
      </c>
      <c r="AJ28" s="24">
        <v>3.6</v>
      </c>
      <c r="AK28" s="24">
        <v>3.6</v>
      </c>
      <c r="AL28" s="24">
        <v>3.2</v>
      </c>
      <c r="AM28" s="24">
        <v>3.4</v>
      </c>
    </row>
    <row r="29" spans="1:39" x14ac:dyDescent="0.2">
      <c r="A29" s="19" t="s">
        <v>122</v>
      </c>
      <c r="B29" s="21">
        <v>99</v>
      </c>
      <c r="C29" s="21">
        <v>14</v>
      </c>
      <c r="D29" s="23">
        <f t="shared" si="0"/>
        <v>0.14141414141414141</v>
      </c>
      <c r="E29" s="24">
        <v>4</v>
      </c>
      <c r="F29" s="24">
        <v>4.5</v>
      </c>
      <c r="G29" s="24">
        <v>4.1428571428571432</v>
      </c>
      <c r="H29" s="24">
        <v>2.6666666666666665</v>
      </c>
      <c r="I29" s="24">
        <v>2.1538461538461537</v>
      </c>
      <c r="J29" s="24">
        <v>3.3333333333333335</v>
      </c>
      <c r="K29" s="24">
        <v>2</v>
      </c>
      <c r="L29" s="24">
        <v>3</v>
      </c>
      <c r="M29" s="24">
        <v>4.25</v>
      </c>
      <c r="N29" s="24">
        <v>2.8</v>
      </c>
      <c r="O29" s="24">
        <v>3.8888888888888888</v>
      </c>
      <c r="P29" s="24">
        <v>3.4285714285714284</v>
      </c>
      <c r="Q29" s="24">
        <v>2.7857142857142856</v>
      </c>
      <c r="R29" s="24">
        <v>2.8571428571428572</v>
      </c>
      <c r="S29" s="24">
        <v>3.5</v>
      </c>
      <c r="T29" s="24">
        <v>3.3571428571428572</v>
      </c>
      <c r="U29" s="24">
        <v>4.1818181818181817</v>
      </c>
      <c r="V29" s="24">
        <v>4.2857142857142856</v>
      </c>
      <c r="W29" s="24">
        <v>3.9285714285714284</v>
      </c>
      <c r="X29" s="24">
        <v>3.0714285714285716</v>
      </c>
      <c r="Y29" s="24">
        <v>3.2142857142857144</v>
      </c>
      <c r="Z29" s="24">
        <v>4.0714285714285712</v>
      </c>
      <c r="AA29" s="24">
        <v>4.2857142857142856</v>
      </c>
      <c r="AB29" s="24">
        <v>4.4285714285714288</v>
      </c>
      <c r="AC29" s="24">
        <v>3.6428571428571428</v>
      </c>
      <c r="AD29" s="24">
        <v>4.4285714285714288</v>
      </c>
      <c r="AE29" s="24">
        <v>3.4285714285714284</v>
      </c>
      <c r="AF29" s="24">
        <v>4.1428571428571432</v>
      </c>
      <c r="AG29" s="24">
        <v>4.4285714285714288</v>
      </c>
      <c r="AH29" s="24">
        <v>3.7142857142857144</v>
      </c>
      <c r="AI29" s="24">
        <v>4.4285714285714288</v>
      </c>
      <c r="AJ29" s="24">
        <v>4.0714285714285712</v>
      </c>
      <c r="AK29" s="24">
        <v>4.3571428571428568</v>
      </c>
      <c r="AL29" s="24">
        <v>4.1428571428571432</v>
      </c>
      <c r="AM29" s="24">
        <v>4.2857142857142856</v>
      </c>
    </row>
    <row r="30" spans="1:39" x14ac:dyDescent="0.2">
      <c r="A30" s="19" t="s">
        <v>123</v>
      </c>
      <c r="B30" s="21">
        <v>43</v>
      </c>
      <c r="C30" s="21">
        <v>13</v>
      </c>
      <c r="D30" s="23">
        <f t="shared" si="0"/>
        <v>0.30232558139534882</v>
      </c>
      <c r="E30" s="24">
        <v>3.2307692307692308</v>
      </c>
      <c r="F30" s="24">
        <v>3.6153846153846154</v>
      </c>
      <c r="G30" s="24">
        <v>3.0769230769230771</v>
      </c>
      <c r="H30" s="24">
        <v>2.1818181818181817</v>
      </c>
      <c r="I30" s="24">
        <v>2.4166666666666665</v>
      </c>
      <c r="J30" s="24">
        <v>3.7</v>
      </c>
      <c r="K30" s="24">
        <v>3.8333333333333335</v>
      </c>
      <c r="L30" s="24">
        <v>4.333333333333333</v>
      </c>
      <c r="M30" s="24">
        <v>3.75</v>
      </c>
      <c r="N30" s="24">
        <v>0.66666666666666663</v>
      </c>
      <c r="O30" s="24">
        <v>1.5</v>
      </c>
      <c r="P30" s="24">
        <v>2.6153846153846154</v>
      </c>
      <c r="Q30" s="24">
        <v>2.8461538461538463</v>
      </c>
      <c r="R30" s="24">
        <v>2.5</v>
      </c>
      <c r="S30" s="24">
        <v>3.7692307692307692</v>
      </c>
      <c r="T30" s="24">
        <v>3.25</v>
      </c>
      <c r="U30" s="24">
        <v>2.6363636363636362</v>
      </c>
      <c r="V30" s="24">
        <v>3.4615384615384617</v>
      </c>
      <c r="W30" s="24">
        <v>3.1538461538461537</v>
      </c>
      <c r="X30" s="24">
        <v>3.8461538461538463</v>
      </c>
      <c r="Y30" s="24">
        <v>3.7272727272727271</v>
      </c>
      <c r="Z30" s="24">
        <v>3.6153846153846154</v>
      </c>
      <c r="AA30" s="24">
        <v>3.9230769230769229</v>
      </c>
      <c r="AB30" s="24">
        <v>4.25</v>
      </c>
      <c r="AC30" s="24">
        <v>3.9230769230769229</v>
      </c>
      <c r="AD30" s="24">
        <v>3.9166666666666665</v>
      </c>
      <c r="AE30" s="24">
        <v>4.0769230769230766</v>
      </c>
      <c r="AF30" s="24">
        <v>2.3846153846153846</v>
      </c>
      <c r="AG30" s="24">
        <v>3.4615384615384617</v>
      </c>
      <c r="AH30" s="24">
        <v>2.6923076923076925</v>
      </c>
      <c r="AI30" s="24">
        <v>3.1538461538461537</v>
      </c>
      <c r="AJ30" s="24">
        <v>3.0769230769230771</v>
      </c>
      <c r="AK30" s="24">
        <v>3.3076923076923075</v>
      </c>
      <c r="AL30" s="24">
        <v>3.0769230769230771</v>
      </c>
      <c r="AM30" s="24">
        <v>3.4615384615384617</v>
      </c>
    </row>
    <row r="31" spans="1:39" x14ac:dyDescent="0.2">
      <c r="A31" s="19" t="s">
        <v>124</v>
      </c>
      <c r="B31" s="21">
        <v>40</v>
      </c>
      <c r="C31" s="21">
        <v>18</v>
      </c>
      <c r="D31" s="23">
        <f t="shared" si="0"/>
        <v>0.45</v>
      </c>
      <c r="E31" s="24">
        <v>3.2222222222222223</v>
      </c>
      <c r="F31" s="24">
        <v>3.8333333333333335</v>
      </c>
      <c r="G31" s="24">
        <v>3.7222222222222223</v>
      </c>
      <c r="H31" s="24">
        <v>2.7222222222222223</v>
      </c>
      <c r="I31" s="24">
        <v>2.9411764705882355</v>
      </c>
      <c r="J31" s="24">
        <v>2.8666666666666667</v>
      </c>
      <c r="K31" s="24">
        <v>2.2857142857142856</v>
      </c>
      <c r="L31" s="24">
        <v>3.4285714285714284</v>
      </c>
      <c r="M31" s="24">
        <v>3.125</v>
      </c>
      <c r="N31" s="24">
        <v>2.25</v>
      </c>
      <c r="O31" s="24">
        <v>2.75</v>
      </c>
      <c r="P31" s="24">
        <v>3.2777777777777777</v>
      </c>
      <c r="Q31" s="24">
        <v>3.4117647058823528</v>
      </c>
      <c r="R31" s="24">
        <v>2.9444444444444446</v>
      </c>
      <c r="S31" s="24">
        <v>4</v>
      </c>
      <c r="T31" s="24">
        <v>3.6111111111111112</v>
      </c>
      <c r="U31" s="24">
        <v>3.7222222222222223</v>
      </c>
      <c r="V31" s="24">
        <v>3.8888888888888888</v>
      </c>
      <c r="W31" s="24">
        <v>3.7777777777777777</v>
      </c>
      <c r="X31" s="24">
        <v>3.3333333333333335</v>
      </c>
      <c r="Y31" s="24">
        <v>2.8823529411764706</v>
      </c>
      <c r="Z31" s="24">
        <v>2.5</v>
      </c>
      <c r="AA31" s="24">
        <v>3.5</v>
      </c>
      <c r="AB31" s="24">
        <v>3.6111111111111112</v>
      </c>
      <c r="AC31" s="24">
        <v>4.1111111111111107</v>
      </c>
      <c r="AD31" s="24">
        <v>3.7058823529411766</v>
      </c>
      <c r="AE31" s="24">
        <v>3.5</v>
      </c>
      <c r="AF31" s="24">
        <v>3.2941176470588234</v>
      </c>
      <c r="AG31" s="24">
        <v>3</v>
      </c>
      <c r="AH31" s="24">
        <v>3.6111111111111112</v>
      </c>
      <c r="AI31" s="24">
        <v>3.6111111111111112</v>
      </c>
      <c r="AJ31" s="24">
        <v>3.6111111111111112</v>
      </c>
      <c r="AK31" s="24">
        <v>3.6111111111111112</v>
      </c>
      <c r="AL31" s="24">
        <v>3.2777777777777777</v>
      </c>
      <c r="AM31" s="24">
        <v>3.6666666666666665</v>
      </c>
    </row>
    <row r="32" spans="1:39" x14ac:dyDescent="0.2">
      <c r="D32" s="23"/>
      <c r="E32" s="32"/>
    </row>
    <row r="33" spans="1:39" ht="25.5" customHeight="1" x14ac:dyDescent="0.2">
      <c r="A33" s="29" t="s">
        <v>125</v>
      </c>
      <c r="D33" s="23"/>
    </row>
    <row r="34" spans="1:39" x14ac:dyDescent="0.2">
      <c r="A34" s="28" t="s">
        <v>126</v>
      </c>
      <c r="B34" s="2">
        <f>SUM(B7,B11)</f>
        <v>46</v>
      </c>
      <c r="C34" s="2">
        <f>SUM(C7,C11)</f>
        <v>16</v>
      </c>
      <c r="D34" s="23">
        <f t="shared" si="0"/>
        <v>0.34782608695652173</v>
      </c>
      <c r="E34" s="24">
        <v>3.375</v>
      </c>
      <c r="F34" s="24">
        <v>3.5</v>
      </c>
      <c r="G34" s="24">
        <v>3.3333333333333335</v>
      </c>
      <c r="H34" s="24">
        <v>1.6153846153846154</v>
      </c>
      <c r="I34" s="24">
        <v>1.3333333333333333</v>
      </c>
      <c r="J34" s="24">
        <v>2.2000000000000002</v>
      </c>
      <c r="K34" s="24">
        <v>2.5</v>
      </c>
      <c r="L34" s="24">
        <v>3.3333333333333335</v>
      </c>
      <c r="M34" s="24">
        <v>3.5</v>
      </c>
      <c r="N34" s="24">
        <v>3.1428571428571428</v>
      </c>
      <c r="O34" s="24">
        <v>2.9</v>
      </c>
      <c r="P34" s="24">
        <v>2.5625</v>
      </c>
      <c r="Q34" s="24">
        <v>2.125</v>
      </c>
      <c r="R34" s="24">
        <v>2.6875</v>
      </c>
      <c r="S34" s="24">
        <v>2.75</v>
      </c>
      <c r="T34" s="24">
        <v>2.5</v>
      </c>
      <c r="U34" s="24">
        <v>2.75</v>
      </c>
      <c r="V34" s="24">
        <v>3.3125</v>
      </c>
      <c r="W34" s="24">
        <v>3</v>
      </c>
      <c r="X34" s="24">
        <v>2.9375</v>
      </c>
      <c r="Y34" s="24">
        <v>2.8666666666666667</v>
      </c>
      <c r="Z34" s="24">
        <v>3.1333333333333333</v>
      </c>
      <c r="AA34" s="24">
        <v>3.5625</v>
      </c>
      <c r="AB34" s="24">
        <v>3.875</v>
      </c>
      <c r="AC34" s="24">
        <v>4.0625</v>
      </c>
      <c r="AD34" s="24">
        <v>3.625</v>
      </c>
      <c r="AE34" s="24">
        <v>3.25</v>
      </c>
      <c r="AF34" s="24">
        <v>2.25</v>
      </c>
      <c r="AG34" s="24">
        <v>2.9375</v>
      </c>
      <c r="AH34" s="24">
        <v>2.875</v>
      </c>
      <c r="AI34" s="24">
        <v>3.875</v>
      </c>
      <c r="AJ34" s="24">
        <v>3.3125</v>
      </c>
      <c r="AK34" s="24">
        <v>3.5</v>
      </c>
      <c r="AL34" s="24">
        <v>2.8666666666666667</v>
      </c>
      <c r="AM34" s="24">
        <v>3.3125</v>
      </c>
    </row>
    <row r="35" spans="1:39" x14ac:dyDescent="0.2">
      <c r="A35" s="28" t="s">
        <v>127</v>
      </c>
      <c r="B35" s="2">
        <f>SUM(B8,B28)</f>
        <v>38</v>
      </c>
      <c r="C35" s="2">
        <f>SUM(C8,C28)</f>
        <v>20</v>
      </c>
      <c r="D35" s="23">
        <f t="shared" si="0"/>
        <v>0.52631578947368418</v>
      </c>
      <c r="E35" s="24">
        <v>3.6666666666666665</v>
      </c>
      <c r="F35" s="24">
        <v>2.95</v>
      </c>
      <c r="G35" s="24">
        <v>2</v>
      </c>
      <c r="H35" s="24">
        <v>2.5</v>
      </c>
      <c r="I35" s="24">
        <v>2.3888888888888888</v>
      </c>
      <c r="J35" s="24">
        <v>2.3333333333333335</v>
      </c>
      <c r="K35" s="24">
        <v>3.3076923076923075</v>
      </c>
      <c r="L35" s="24">
        <v>3.7272727272727271</v>
      </c>
      <c r="M35" s="24">
        <v>3.7272727272727271</v>
      </c>
      <c r="N35" s="24">
        <v>2.1428571428571428</v>
      </c>
      <c r="O35" s="24">
        <v>2.1428571428571428</v>
      </c>
      <c r="P35" s="24">
        <v>2.9</v>
      </c>
      <c r="Q35" s="24">
        <v>2.7</v>
      </c>
      <c r="R35" s="24">
        <v>2.7</v>
      </c>
      <c r="S35" s="24">
        <v>3.6</v>
      </c>
      <c r="T35" s="24">
        <v>3.4</v>
      </c>
      <c r="U35" s="24">
        <v>3.8571428571428572</v>
      </c>
      <c r="V35" s="24">
        <v>3.55</v>
      </c>
      <c r="W35" s="24">
        <v>3.1052631578947367</v>
      </c>
      <c r="X35" s="24">
        <v>3.6315789473684212</v>
      </c>
      <c r="Y35" s="24">
        <v>3.5263157894736841</v>
      </c>
      <c r="Z35" s="24">
        <v>3.6666666666666665</v>
      </c>
      <c r="AA35" s="24">
        <v>3.6315789473684212</v>
      </c>
      <c r="AB35" s="24">
        <v>3.75</v>
      </c>
      <c r="AC35" s="24">
        <v>4.3</v>
      </c>
      <c r="AD35" s="24">
        <v>4.166666666666667</v>
      </c>
      <c r="AE35" s="24">
        <v>3.7894736842105261</v>
      </c>
      <c r="AF35" s="24">
        <v>2.9333333333333331</v>
      </c>
      <c r="AG35" s="24">
        <v>3.4285714285714284</v>
      </c>
      <c r="AH35" s="24">
        <v>3.1176470588235294</v>
      </c>
      <c r="AI35" s="24">
        <v>4.2222222222222223</v>
      </c>
      <c r="AJ35" s="24">
        <v>3.4375</v>
      </c>
      <c r="AK35" s="24">
        <v>3.55</v>
      </c>
      <c r="AL35" s="24">
        <v>3</v>
      </c>
      <c r="AM35" s="24">
        <v>3.3157894736842106</v>
      </c>
    </row>
    <row r="36" spans="1:39" x14ac:dyDescent="0.2">
      <c r="A36" s="28" t="s">
        <v>128</v>
      </c>
      <c r="B36" s="2">
        <f>SUM(B6,B9,B25,B29)</f>
        <v>307</v>
      </c>
      <c r="C36" s="2">
        <f>SUM(C6,C9,C25,C29)</f>
        <v>60</v>
      </c>
      <c r="D36" s="23">
        <f t="shared" si="0"/>
        <v>0.19543973941368079</v>
      </c>
      <c r="E36" s="24">
        <v>3.6551724137931036</v>
      </c>
      <c r="F36" s="24">
        <v>3.6440677966101696</v>
      </c>
      <c r="G36" s="24">
        <v>3.6833333333333331</v>
      </c>
      <c r="H36" s="24">
        <v>2.3529411764705883</v>
      </c>
      <c r="I36" s="24">
        <v>2.3275862068965516</v>
      </c>
      <c r="J36" s="24">
        <v>2.5961538461538463</v>
      </c>
      <c r="K36" s="24">
        <v>2.4</v>
      </c>
      <c r="L36" s="24">
        <v>3.2222222222222223</v>
      </c>
      <c r="M36" s="24">
        <v>3.2941176470588234</v>
      </c>
      <c r="N36" s="24">
        <v>3</v>
      </c>
      <c r="O36" s="24">
        <v>3.2916666666666665</v>
      </c>
      <c r="P36" s="24">
        <v>3.1666666666666665</v>
      </c>
      <c r="Q36" s="24">
        <v>2.6166666666666667</v>
      </c>
      <c r="R36" s="24">
        <v>2.5084745762711864</v>
      </c>
      <c r="S36" s="24">
        <v>3.3050847457627119</v>
      </c>
      <c r="T36" s="24">
        <v>3.2333333333333334</v>
      </c>
      <c r="U36" s="24">
        <v>3.6545454545454548</v>
      </c>
      <c r="V36" s="24">
        <v>3.7796610169491527</v>
      </c>
      <c r="W36" s="24">
        <v>3.5833333333333335</v>
      </c>
      <c r="X36" s="24">
        <v>2.7666666666666666</v>
      </c>
      <c r="Y36" s="24">
        <v>3.152542372881356</v>
      </c>
      <c r="Z36" s="24">
        <v>3.4166666666666665</v>
      </c>
      <c r="AA36" s="24">
        <v>3.6363636363636362</v>
      </c>
      <c r="AB36" s="24">
        <v>3.8166666666666669</v>
      </c>
      <c r="AC36" s="24">
        <v>3.2105263157894739</v>
      </c>
      <c r="AD36" s="24">
        <v>3.6545454545454548</v>
      </c>
      <c r="AE36" s="24">
        <v>3.2666666666666666</v>
      </c>
      <c r="AF36" s="24">
        <v>3.5</v>
      </c>
      <c r="AG36" s="24">
        <v>3.2833333333333332</v>
      </c>
      <c r="AH36" s="24">
        <v>3</v>
      </c>
      <c r="AI36" s="24">
        <v>3.7166666666666668</v>
      </c>
      <c r="AJ36" s="24">
        <v>3.3833333333333333</v>
      </c>
      <c r="AK36" s="24">
        <v>4.0999999999999996</v>
      </c>
      <c r="AL36" s="24">
        <v>3.8666666666666667</v>
      </c>
      <c r="AM36" s="24">
        <v>3.8333333333333335</v>
      </c>
    </row>
    <row r="37" spans="1:39" x14ac:dyDescent="0.2">
      <c r="A37" s="28" t="s">
        <v>129</v>
      </c>
      <c r="B37" s="2">
        <f>SUM(B3,B4,B5,B10,B26,B27,B30,B31)</f>
        <v>692</v>
      </c>
      <c r="C37" s="2">
        <f>SUM(C3,C4,C5,C10,C26,C27,C30,C31)</f>
        <v>222</v>
      </c>
      <c r="D37" s="23">
        <f t="shared" si="0"/>
        <v>0.32080924855491327</v>
      </c>
      <c r="E37" s="24">
        <v>3.3165137614678901</v>
      </c>
      <c r="F37" s="24">
        <v>3.4027149321266967</v>
      </c>
      <c r="G37" s="24">
        <v>3.1531531531531534</v>
      </c>
      <c r="H37" s="24">
        <v>2.4512820512820515</v>
      </c>
      <c r="I37" s="24">
        <v>2.0995260663507107</v>
      </c>
      <c r="J37" s="24">
        <v>2.5133689839572191</v>
      </c>
      <c r="K37" s="24">
        <v>3.2352941176470589</v>
      </c>
      <c r="L37" s="24">
        <v>3.5096153846153846</v>
      </c>
      <c r="M37" s="24">
        <v>3.202247191011236</v>
      </c>
      <c r="N37" s="24">
        <v>2.2875000000000001</v>
      </c>
      <c r="O37" s="24">
        <v>2.4949494949494948</v>
      </c>
      <c r="P37" s="24">
        <v>2.9633027522935782</v>
      </c>
      <c r="Q37" s="24">
        <v>2.806451612903226</v>
      </c>
      <c r="R37" s="24">
        <v>2.8160377358490565</v>
      </c>
      <c r="S37" s="24">
        <v>3.5091743119266057</v>
      </c>
      <c r="T37" s="24">
        <v>2.9389671361502345</v>
      </c>
      <c r="U37" s="24">
        <v>3.2995169082125604</v>
      </c>
      <c r="V37" s="24">
        <v>3.1945701357466065</v>
      </c>
      <c r="W37" s="24">
        <v>3.0136363636363637</v>
      </c>
      <c r="X37" s="24">
        <v>3.4474885844748857</v>
      </c>
      <c r="Y37" s="24">
        <v>3.4111675126903553</v>
      </c>
      <c r="Z37" s="24">
        <v>3.4392523364485981</v>
      </c>
      <c r="AA37" s="24">
        <v>3.688372093023256</v>
      </c>
      <c r="AB37" s="24">
        <v>3.7981651376146788</v>
      </c>
      <c r="AC37" s="24">
        <v>3.7926267281105992</v>
      </c>
      <c r="AD37" s="24">
        <v>3.8190954773869348</v>
      </c>
      <c r="AE37" s="24">
        <v>3.819004524886878</v>
      </c>
      <c r="AF37" s="24">
        <v>3.1926605504587156</v>
      </c>
      <c r="AG37" s="24">
        <v>3.1141552511415527</v>
      </c>
      <c r="AH37" s="24">
        <v>3.1324200913242009</v>
      </c>
      <c r="AI37" s="24">
        <v>3.7546296296296298</v>
      </c>
      <c r="AJ37" s="24">
        <v>3.4583333333333335</v>
      </c>
      <c r="AK37" s="24">
        <v>3.3378995433789953</v>
      </c>
      <c r="AL37" s="24">
        <v>3.096774193548387</v>
      </c>
      <c r="AM37" s="24">
        <v>3.3486238532110093</v>
      </c>
    </row>
    <row r="38" spans="1:39" x14ac:dyDescent="0.2">
      <c r="A38" s="28" t="s">
        <v>130</v>
      </c>
      <c r="B38" s="2">
        <f>SUM(B12:B24)</f>
        <v>361</v>
      </c>
      <c r="C38" s="2">
        <f>SUM(C12:C24)</f>
        <v>156</v>
      </c>
      <c r="D38" s="23">
        <f t="shared" si="0"/>
        <v>0.43213296398891965</v>
      </c>
      <c r="E38" s="24">
        <v>3.5359477124183005</v>
      </c>
      <c r="F38" s="24">
        <v>3.7302631578947367</v>
      </c>
      <c r="G38" s="24">
        <v>3.5548387096774192</v>
      </c>
      <c r="H38" s="24">
        <v>2.6</v>
      </c>
      <c r="I38" s="24">
        <v>2.1724137931034484</v>
      </c>
      <c r="J38" s="24">
        <v>2.3214285714285716</v>
      </c>
      <c r="K38" s="24">
        <v>3.0427350427350426</v>
      </c>
      <c r="L38" s="24">
        <v>3.308641975308642</v>
      </c>
      <c r="M38" s="24">
        <v>3.1190476190476191</v>
      </c>
      <c r="N38" s="24">
        <v>2.4736842105263159</v>
      </c>
      <c r="O38" s="24">
        <v>3.3333333333333335</v>
      </c>
      <c r="P38" s="24">
        <v>2.6776315789473686</v>
      </c>
      <c r="Q38" s="24">
        <v>2.4509803921568629</v>
      </c>
      <c r="R38" s="24">
        <v>2.7133333333333334</v>
      </c>
      <c r="S38" s="24">
        <v>2.9536423841059603</v>
      </c>
      <c r="T38" s="24">
        <v>2.7682119205298013</v>
      </c>
      <c r="U38" s="24">
        <v>3.4402985074626864</v>
      </c>
      <c r="V38" s="24">
        <v>2.967741935483871</v>
      </c>
      <c r="W38" s="24">
        <v>2.668831168831169</v>
      </c>
      <c r="X38" s="24">
        <v>3.2875816993464051</v>
      </c>
      <c r="Y38" s="24">
        <v>3.0264900662251657</v>
      </c>
      <c r="Z38" s="24">
        <v>3.1643835616438358</v>
      </c>
      <c r="AA38" s="24">
        <v>3.6776315789473686</v>
      </c>
      <c r="AB38" s="24">
        <v>3.7697368421052633</v>
      </c>
      <c r="AC38" s="24">
        <v>3.3624161073825505</v>
      </c>
      <c r="AD38" s="24">
        <v>3.7557251908396947</v>
      </c>
      <c r="AE38" s="24">
        <v>3.4635761589403975</v>
      </c>
      <c r="AF38" s="24">
        <v>3.2093023255813953</v>
      </c>
      <c r="AG38" s="24">
        <v>3.3253968253968256</v>
      </c>
      <c r="AH38" s="24">
        <v>3.152173913043478</v>
      </c>
      <c r="AI38" s="24">
        <v>3.8074074074074074</v>
      </c>
      <c r="AJ38" s="24">
        <v>3.5460992907801416</v>
      </c>
      <c r="AK38" s="24">
        <v>3.3333333333333335</v>
      </c>
      <c r="AL38" s="24">
        <v>2.9933774834437088</v>
      </c>
      <c r="AM38" s="24">
        <v>3.2727272727272729</v>
      </c>
    </row>
    <row r="39" spans="1:39" x14ac:dyDescent="0.2">
      <c r="D39" s="23"/>
    </row>
    <row r="40" spans="1:39" ht="25.5" customHeight="1" x14ac:dyDescent="0.2">
      <c r="A40" s="25" t="s">
        <v>131</v>
      </c>
      <c r="B40" s="26">
        <f>SUM(B3:B31)</f>
        <v>1444</v>
      </c>
      <c r="C40" s="26">
        <f>SUM(C3:C31)</f>
        <v>474</v>
      </c>
      <c r="D40" s="33">
        <f t="shared" si="0"/>
        <v>0.32825484764542934</v>
      </c>
      <c r="E40" s="27">
        <v>3.4470842332613389</v>
      </c>
      <c r="F40" s="27">
        <v>3.5235042735042734</v>
      </c>
      <c r="G40" s="27">
        <v>3.3093220338983049</v>
      </c>
      <c r="H40" s="27">
        <v>2.461916461916462</v>
      </c>
      <c r="I40" s="27">
        <v>2.1387024608501117</v>
      </c>
      <c r="J40" s="27">
        <v>2.4497354497354498</v>
      </c>
      <c r="K40" s="27">
        <v>3.1006944444444446</v>
      </c>
      <c r="L40" s="27">
        <v>3.418181818181818</v>
      </c>
      <c r="M40" s="27">
        <v>3.220657276995305</v>
      </c>
      <c r="N40" s="27">
        <v>2.4651162790697674</v>
      </c>
      <c r="O40" s="27">
        <v>2.9237288135593222</v>
      </c>
      <c r="P40" s="27">
        <v>2.8798283261802573</v>
      </c>
      <c r="Q40" s="27">
        <v>2.6373390557939915</v>
      </c>
      <c r="R40" s="27">
        <v>2.7330415754923414</v>
      </c>
      <c r="S40" s="27">
        <v>3.2801724137931036</v>
      </c>
      <c r="T40" s="27">
        <v>2.9260869565217393</v>
      </c>
      <c r="U40" s="27">
        <v>3.387323943661972</v>
      </c>
      <c r="V40" s="27">
        <v>3.2123142250530785</v>
      </c>
      <c r="W40" s="27">
        <v>2.976545842217484</v>
      </c>
      <c r="X40" s="27">
        <v>3.2976445396145611</v>
      </c>
      <c r="Y40" s="27">
        <v>3.2312925170068025</v>
      </c>
      <c r="Z40" s="27">
        <v>3.3444444444444446</v>
      </c>
      <c r="AA40" s="27">
        <v>3.6717724288840263</v>
      </c>
      <c r="AB40" s="27">
        <v>3.7918454935622319</v>
      </c>
      <c r="AC40" s="27">
        <v>3.6122004357298474</v>
      </c>
      <c r="AD40" s="27">
        <v>3.785202863961814</v>
      </c>
      <c r="AE40" s="27">
        <v>3.6124197002141329</v>
      </c>
      <c r="AF40" s="27">
        <v>3.1963470319634704</v>
      </c>
      <c r="AG40" s="27">
        <v>3.2022988505747128</v>
      </c>
      <c r="AH40" s="27">
        <v>3.1111111111111112</v>
      </c>
      <c r="AI40" s="27">
        <v>3.7887640449438202</v>
      </c>
      <c r="AJ40" s="27">
        <v>3.4699331848552339</v>
      </c>
      <c r="AK40" s="27">
        <v>3.4487179487179489</v>
      </c>
      <c r="AL40" s="27">
        <v>3.1515151515151514</v>
      </c>
      <c r="AM40" s="27">
        <v>3.3832976445396143</v>
      </c>
    </row>
  </sheetData>
  <mergeCells count="7">
    <mergeCell ref="AK1:AM1"/>
    <mergeCell ref="E1:J1"/>
    <mergeCell ref="K1:O1"/>
    <mergeCell ref="P1:U1"/>
    <mergeCell ref="V1:W1"/>
    <mergeCell ref="X1:AE1"/>
    <mergeCell ref="AF1:AJ1"/>
  </mergeCells>
  <pageMargins left="0.31496062992125984" right="0.31496062992125984" top="0.74803149606299213" bottom="0.74803149606299213" header="0.31496062992125984" footer="0.31496062992125984"/>
  <pageSetup paperSize="9" scale="2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topLeftCell="X1" zoomScaleNormal="100" workbookViewId="0">
      <selection activeCell="E67" sqref="E67"/>
    </sheetView>
  </sheetViews>
  <sheetFormatPr baseColWidth="10" defaultColWidth="11.42578125" defaultRowHeight="12.75" x14ac:dyDescent="0.2"/>
  <cols>
    <col min="1" max="1" width="62.7109375" style="14" customWidth="1"/>
    <col min="2" max="2" width="17.42578125" style="2" customWidth="1"/>
    <col min="3" max="3" width="11.42578125" style="2"/>
    <col min="4" max="4" width="12.85546875" style="14" customWidth="1"/>
    <col min="5" max="22" width="12.5703125" style="14" customWidth="1"/>
    <col min="23" max="24" width="16.42578125" style="14" customWidth="1"/>
    <col min="25" max="31" width="12.5703125" style="14" customWidth="1"/>
    <col min="32" max="36" width="11.42578125" style="14" customWidth="1"/>
    <col min="37" max="39" width="12.5703125" style="14" customWidth="1"/>
    <col min="40" max="40" width="9.42578125" style="14" customWidth="1"/>
    <col min="41" max="16384" width="11.42578125" style="14"/>
  </cols>
  <sheetData>
    <row r="1" spans="1:39" ht="41.25" customHeight="1" x14ac:dyDescent="0.2">
      <c r="E1" s="52" t="s">
        <v>51</v>
      </c>
      <c r="F1" s="52"/>
      <c r="G1" s="52"/>
      <c r="H1" s="52"/>
      <c r="I1" s="52"/>
      <c r="J1" s="52"/>
      <c r="K1" s="53" t="s">
        <v>52</v>
      </c>
      <c r="L1" s="53"/>
      <c r="M1" s="53"/>
      <c r="N1" s="53"/>
      <c r="O1" s="53"/>
      <c r="P1" s="54" t="s">
        <v>53</v>
      </c>
      <c r="Q1" s="54"/>
      <c r="R1" s="54"/>
      <c r="S1" s="54"/>
      <c r="T1" s="54"/>
      <c r="U1" s="54"/>
      <c r="V1" s="55" t="s">
        <v>54</v>
      </c>
      <c r="W1" s="55"/>
      <c r="X1" s="56" t="s">
        <v>55</v>
      </c>
      <c r="Y1" s="56"/>
      <c r="Z1" s="56"/>
      <c r="AA1" s="56"/>
      <c r="AB1" s="56"/>
      <c r="AC1" s="56"/>
      <c r="AD1" s="56"/>
      <c r="AE1" s="56"/>
      <c r="AF1" s="57" t="s">
        <v>39</v>
      </c>
      <c r="AG1" s="57"/>
      <c r="AH1" s="57"/>
      <c r="AI1" s="57"/>
      <c r="AJ1" s="57"/>
      <c r="AK1" s="49" t="s">
        <v>56</v>
      </c>
      <c r="AL1" s="50"/>
      <c r="AM1" s="51"/>
    </row>
    <row r="2" spans="1:39" ht="222" customHeight="1" x14ac:dyDescent="0.2">
      <c r="A2" s="16" t="s">
        <v>57</v>
      </c>
      <c r="B2" s="3" t="s">
        <v>58</v>
      </c>
      <c r="C2" s="3" t="s">
        <v>59</v>
      </c>
      <c r="D2" s="3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  <c r="W2" s="1" t="s">
        <v>79</v>
      </c>
      <c r="X2" s="1" t="s">
        <v>80</v>
      </c>
      <c r="Y2" s="1" t="s">
        <v>81</v>
      </c>
      <c r="Z2" s="1" t="s">
        <v>82</v>
      </c>
      <c r="AA2" s="1" t="s">
        <v>83</v>
      </c>
      <c r="AB2" s="1" t="s">
        <v>84</v>
      </c>
      <c r="AC2" s="1" t="s">
        <v>85</v>
      </c>
      <c r="AD2" s="1" t="s">
        <v>86</v>
      </c>
      <c r="AE2" s="1" t="s">
        <v>87</v>
      </c>
      <c r="AF2" s="1" t="s">
        <v>88</v>
      </c>
      <c r="AG2" s="1" t="s">
        <v>89</v>
      </c>
      <c r="AH2" s="1" t="s">
        <v>90</v>
      </c>
      <c r="AI2" s="1" t="s">
        <v>91</v>
      </c>
      <c r="AJ2" s="1" t="s">
        <v>92</v>
      </c>
      <c r="AK2" s="1" t="s">
        <v>93</v>
      </c>
      <c r="AL2" s="1" t="s">
        <v>94</v>
      </c>
      <c r="AM2" s="1" t="s">
        <v>95</v>
      </c>
    </row>
    <row r="3" spans="1:39" ht="15.75" customHeight="1" x14ac:dyDescent="0.2">
      <c r="A3" s="34" t="s">
        <v>132</v>
      </c>
      <c r="B3" s="21">
        <v>1</v>
      </c>
      <c r="C3" s="22">
        <v>0</v>
      </c>
      <c r="D3" s="35">
        <f>C3/B3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">
      <c r="A4" s="34" t="s">
        <v>133</v>
      </c>
      <c r="B4" s="21">
        <v>13</v>
      </c>
      <c r="C4" s="22">
        <v>7</v>
      </c>
      <c r="D4" s="35">
        <f t="shared" ref="D4:D55" si="0">C4/B4</f>
        <v>0.53846153846153844</v>
      </c>
      <c r="E4" s="24">
        <v>3.4285714285714284</v>
      </c>
      <c r="F4" s="24">
        <v>3.7142857142857144</v>
      </c>
      <c r="G4" s="24">
        <v>3.5714285714285716</v>
      </c>
      <c r="H4" s="24">
        <v>3.5</v>
      </c>
      <c r="I4" s="24">
        <v>3</v>
      </c>
      <c r="J4" s="24">
        <v>2.8571428571428572</v>
      </c>
      <c r="K4" s="24">
        <v>3</v>
      </c>
      <c r="L4" s="24">
        <v>3</v>
      </c>
      <c r="M4" s="24">
        <v>2.25</v>
      </c>
      <c r="N4" s="24">
        <v>3.25</v>
      </c>
      <c r="O4" s="24">
        <v>3.25</v>
      </c>
      <c r="P4" s="24">
        <v>3</v>
      </c>
      <c r="Q4" s="24">
        <v>3</v>
      </c>
      <c r="R4" s="24">
        <v>2.5</v>
      </c>
      <c r="S4" s="24">
        <v>3.8571428571428572</v>
      </c>
      <c r="T4" s="24">
        <v>3.5714285714285716</v>
      </c>
      <c r="U4" s="24">
        <v>3.4</v>
      </c>
      <c r="V4" s="24">
        <v>3.4285714285714284</v>
      </c>
      <c r="W4" s="24">
        <v>3.5714285714285716</v>
      </c>
      <c r="X4" s="24">
        <v>3.2857142857142856</v>
      </c>
      <c r="Y4" s="24">
        <v>3.1428571428571428</v>
      </c>
      <c r="Z4" s="24">
        <v>3</v>
      </c>
      <c r="AA4" s="24">
        <v>3.7142857142857144</v>
      </c>
      <c r="AB4" s="24">
        <v>3.5714285714285716</v>
      </c>
      <c r="AC4" s="24">
        <v>4.2857142857142856</v>
      </c>
      <c r="AD4" s="24">
        <v>4.1428571428571432</v>
      </c>
      <c r="AE4" s="24">
        <v>3.7142857142857144</v>
      </c>
      <c r="AF4" s="24">
        <v>3.2857142857142856</v>
      </c>
      <c r="AG4" s="24">
        <v>3.1428571428571428</v>
      </c>
      <c r="AH4" s="24">
        <v>2.8571428571428572</v>
      </c>
      <c r="AI4" s="24">
        <v>3.1428571428571428</v>
      </c>
      <c r="AJ4" s="24">
        <v>3.5714285714285716</v>
      </c>
      <c r="AK4" s="24">
        <v>3.4285714285714284</v>
      </c>
      <c r="AL4" s="24">
        <v>3</v>
      </c>
      <c r="AM4" s="24">
        <v>3.2857142857142856</v>
      </c>
    </row>
    <row r="5" spans="1:39" x14ac:dyDescent="0.2">
      <c r="A5" s="34" t="s">
        <v>134</v>
      </c>
      <c r="B5" s="21">
        <v>8</v>
      </c>
      <c r="C5" s="22">
        <v>1</v>
      </c>
      <c r="D5" s="3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x14ac:dyDescent="0.2">
      <c r="A6" s="34" t="s">
        <v>135</v>
      </c>
      <c r="B6" s="21">
        <v>11</v>
      </c>
      <c r="C6" s="22">
        <v>1</v>
      </c>
      <c r="D6" s="3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x14ac:dyDescent="0.2">
      <c r="A7" s="34" t="s">
        <v>136</v>
      </c>
      <c r="B7" s="21">
        <v>1</v>
      </c>
      <c r="C7" s="22">
        <v>0</v>
      </c>
      <c r="D7" s="35">
        <f t="shared" si="0"/>
        <v>0</v>
      </c>
    </row>
    <row r="8" spans="1:39" x14ac:dyDescent="0.2">
      <c r="A8" s="34" t="s">
        <v>137</v>
      </c>
      <c r="B8" s="21">
        <v>7</v>
      </c>
      <c r="C8" s="22">
        <v>1</v>
      </c>
      <c r="D8" s="3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x14ac:dyDescent="0.2">
      <c r="A9" s="34" t="s">
        <v>138</v>
      </c>
      <c r="B9" s="21">
        <v>20</v>
      </c>
      <c r="C9" s="22">
        <v>5</v>
      </c>
      <c r="D9" s="35">
        <f t="shared" si="0"/>
        <v>0.25</v>
      </c>
      <c r="E9" s="24">
        <v>3.4</v>
      </c>
      <c r="F9" s="24">
        <v>3</v>
      </c>
      <c r="G9" s="24">
        <v>3.2</v>
      </c>
      <c r="H9" s="24">
        <v>1.25</v>
      </c>
      <c r="I9" s="24">
        <v>2.6</v>
      </c>
      <c r="J9" s="24">
        <v>2.6666666666666665</v>
      </c>
      <c r="K9" s="24">
        <v>2</v>
      </c>
      <c r="L9" s="24">
        <v>5</v>
      </c>
      <c r="M9" s="24">
        <v>3.5</v>
      </c>
      <c r="N9" s="24">
        <v>0</v>
      </c>
      <c r="O9" s="24">
        <v>0</v>
      </c>
      <c r="P9" s="24">
        <v>3.2</v>
      </c>
      <c r="Q9" s="24">
        <v>3</v>
      </c>
      <c r="R9" s="24">
        <v>3.4</v>
      </c>
      <c r="S9" s="24">
        <v>3.6</v>
      </c>
      <c r="T9" s="24">
        <v>3.4</v>
      </c>
      <c r="U9" s="24">
        <v>3</v>
      </c>
      <c r="V9" s="24">
        <v>3.2</v>
      </c>
      <c r="W9" s="24">
        <v>3.2</v>
      </c>
      <c r="X9" s="24">
        <v>2.6</v>
      </c>
      <c r="Y9" s="24">
        <v>3</v>
      </c>
      <c r="Z9" s="24">
        <v>3</v>
      </c>
      <c r="AA9" s="24">
        <v>3.8</v>
      </c>
      <c r="AB9" s="24">
        <v>3.8</v>
      </c>
      <c r="AC9" s="24">
        <v>3.5</v>
      </c>
      <c r="AD9" s="24">
        <v>3.75</v>
      </c>
      <c r="AE9" s="24">
        <v>4</v>
      </c>
      <c r="AF9" s="24">
        <v>3</v>
      </c>
      <c r="AG9" s="24">
        <v>4</v>
      </c>
      <c r="AH9" s="24">
        <v>3.4</v>
      </c>
      <c r="AI9" s="24">
        <v>5</v>
      </c>
      <c r="AJ9" s="24">
        <v>4</v>
      </c>
      <c r="AK9" s="24">
        <v>3.6</v>
      </c>
      <c r="AL9" s="24">
        <v>2.6</v>
      </c>
      <c r="AM9" s="24">
        <v>3</v>
      </c>
    </row>
    <row r="10" spans="1:39" x14ac:dyDescent="0.2">
      <c r="A10" s="34" t="s">
        <v>139</v>
      </c>
      <c r="B10" s="21">
        <v>10</v>
      </c>
      <c r="C10" s="22">
        <v>2</v>
      </c>
      <c r="D10" s="35">
        <f t="shared" si="0"/>
        <v>0.2</v>
      </c>
      <c r="E10" s="24">
        <v>2.5</v>
      </c>
      <c r="F10" s="24">
        <v>3.5</v>
      </c>
      <c r="G10" s="24">
        <v>4</v>
      </c>
      <c r="H10" s="24">
        <v>3</v>
      </c>
      <c r="I10" s="24">
        <v>2.5</v>
      </c>
      <c r="J10" s="24">
        <v>1.5</v>
      </c>
      <c r="K10" s="24">
        <v>2</v>
      </c>
      <c r="L10" s="24">
        <v>3</v>
      </c>
      <c r="M10" s="24">
        <v>3</v>
      </c>
      <c r="N10" s="24">
        <v>3</v>
      </c>
      <c r="O10" s="24">
        <v>3</v>
      </c>
      <c r="P10" s="24">
        <v>3</v>
      </c>
      <c r="Q10" s="24">
        <v>1.5</v>
      </c>
      <c r="R10" s="24">
        <v>1</v>
      </c>
      <c r="S10" s="24">
        <v>3</v>
      </c>
      <c r="T10" s="24">
        <v>3</v>
      </c>
      <c r="U10" s="24">
        <v>1.5</v>
      </c>
      <c r="V10" s="24">
        <v>3</v>
      </c>
      <c r="W10" s="24">
        <v>2.5</v>
      </c>
      <c r="X10" s="24">
        <v>4.5</v>
      </c>
      <c r="Y10" s="24">
        <v>4</v>
      </c>
      <c r="Z10" s="24">
        <v>5</v>
      </c>
      <c r="AA10" s="24">
        <v>4</v>
      </c>
      <c r="AB10" s="24">
        <v>3.5</v>
      </c>
      <c r="AC10" s="24">
        <v>4</v>
      </c>
      <c r="AD10" s="24">
        <v>4</v>
      </c>
      <c r="AE10" s="24">
        <v>4</v>
      </c>
      <c r="AF10" s="24">
        <v>3</v>
      </c>
      <c r="AG10" s="24">
        <v>4.5</v>
      </c>
      <c r="AH10" s="24">
        <v>4</v>
      </c>
      <c r="AI10" s="24">
        <v>4</v>
      </c>
      <c r="AJ10" s="24">
        <v>3.5</v>
      </c>
      <c r="AK10" s="24">
        <v>3</v>
      </c>
      <c r="AL10" s="24">
        <v>2</v>
      </c>
      <c r="AM10" s="24">
        <v>2.5</v>
      </c>
    </row>
    <row r="11" spans="1:39" x14ac:dyDescent="0.2">
      <c r="A11" s="34" t="s">
        <v>140</v>
      </c>
      <c r="B11" s="21">
        <v>1</v>
      </c>
      <c r="C11" s="22">
        <v>1</v>
      </c>
      <c r="D11" s="3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x14ac:dyDescent="0.2">
      <c r="A12" s="34" t="s">
        <v>141</v>
      </c>
      <c r="B12" s="21">
        <v>11</v>
      </c>
      <c r="C12" s="22">
        <v>3</v>
      </c>
      <c r="D12" s="35">
        <f t="shared" si="0"/>
        <v>0.27272727272727271</v>
      </c>
      <c r="E12" s="24">
        <v>4.333333333333333</v>
      </c>
      <c r="F12" s="24">
        <v>4.333333333333333</v>
      </c>
      <c r="G12" s="24">
        <v>4</v>
      </c>
      <c r="H12" s="24">
        <v>3.5</v>
      </c>
      <c r="I12" s="24">
        <v>2.3333333333333335</v>
      </c>
      <c r="J12" s="24">
        <v>3</v>
      </c>
      <c r="K12" s="24">
        <v>3.6666666666666665</v>
      </c>
      <c r="L12" s="24">
        <v>4</v>
      </c>
      <c r="M12" s="24">
        <v>4</v>
      </c>
      <c r="N12" s="24">
        <v>4</v>
      </c>
      <c r="O12" s="24">
        <v>4</v>
      </c>
      <c r="P12" s="24">
        <v>3.6666666666666665</v>
      </c>
      <c r="Q12" s="24">
        <v>3.6666666666666665</v>
      </c>
      <c r="R12" s="24">
        <v>3.3333333333333335</v>
      </c>
      <c r="S12" s="24">
        <v>3</v>
      </c>
      <c r="T12" s="24">
        <v>4</v>
      </c>
      <c r="U12" s="24">
        <v>3.3333333333333335</v>
      </c>
      <c r="V12" s="24">
        <v>4.333333333333333</v>
      </c>
      <c r="W12" s="24">
        <v>3.6666666666666665</v>
      </c>
      <c r="X12" s="24">
        <v>4.333333333333333</v>
      </c>
      <c r="Y12" s="24">
        <v>4.333333333333333</v>
      </c>
      <c r="Z12" s="24">
        <v>3.6666666666666665</v>
      </c>
      <c r="AA12" s="24">
        <v>4.333333333333333</v>
      </c>
      <c r="AB12" s="24">
        <v>4.333333333333333</v>
      </c>
      <c r="AC12" s="24">
        <v>4.333333333333333</v>
      </c>
      <c r="AD12" s="24">
        <v>3.6666666666666665</v>
      </c>
      <c r="AE12" s="24">
        <v>4.333333333333333</v>
      </c>
      <c r="AF12" s="24">
        <v>3.6666666666666665</v>
      </c>
      <c r="AG12" s="24">
        <v>3.6666666666666665</v>
      </c>
      <c r="AH12" s="24">
        <v>2.3333333333333335</v>
      </c>
      <c r="AI12" s="24">
        <v>3</v>
      </c>
      <c r="AJ12" s="24">
        <v>3</v>
      </c>
      <c r="AK12" s="24">
        <v>3.6666666666666665</v>
      </c>
      <c r="AL12" s="24">
        <v>2.6666666666666665</v>
      </c>
      <c r="AM12" s="24">
        <v>3.6666666666666665</v>
      </c>
    </row>
    <row r="13" spans="1:39" x14ac:dyDescent="0.2">
      <c r="A13" s="34" t="s">
        <v>142</v>
      </c>
      <c r="B13" s="21">
        <v>22</v>
      </c>
      <c r="C13" s="22">
        <v>2</v>
      </c>
      <c r="D13" s="35">
        <f t="shared" si="0"/>
        <v>9.0909090909090912E-2</v>
      </c>
      <c r="E13" s="24">
        <v>5</v>
      </c>
      <c r="F13" s="24">
        <v>5</v>
      </c>
      <c r="G13" s="24">
        <v>5</v>
      </c>
      <c r="H13" s="24">
        <v>4</v>
      </c>
      <c r="I13" s="24">
        <v>4</v>
      </c>
      <c r="J13" s="24">
        <v>4.5</v>
      </c>
      <c r="K13" s="24">
        <v>4.5</v>
      </c>
      <c r="L13" s="24">
        <v>4</v>
      </c>
      <c r="M13" s="24">
        <v>4.5</v>
      </c>
      <c r="N13" s="24">
        <v>3</v>
      </c>
      <c r="O13" s="24">
        <v>3</v>
      </c>
      <c r="P13" s="24">
        <v>4</v>
      </c>
      <c r="Q13" s="24">
        <v>4</v>
      </c>
      <c r="R13" s="24">
        <v>3.5</v>
      </c>
      <c r="S13" s="24">
        <v>4.5</v>
      </c>
      <c r="T13" s="24">
        <v>4.5</v>
      </c>
      <c r="U13" s="24">
        <v>4.5</v>
      </c>
      <c r="V13" s="24">
        <v>5</v>
      </c>
      <c r="W13" s="24">
        <v>5</v>
      </c>
      <c r="X13" s="24">
        <v>4.5</v>
      </c>
      <c r="Y13" s="24">
        <v>4.5</v>
      </c>
      <c r="Z13" s="24">
        <v>4.5</v>
      </c>
      <c r="AA13" s="24">
        <v>4.5</v>
      </c>
      <c r="AB13" s="24">
        <v>4.5</v>
      </c>
      <c r="AC13" s="24">
        <v>4.5</v>
      </c>
      <c r="AD13" s="24">
        <v>4.5</v>
      </c>
      <c r="AE13" s="24">
        <v>4.5</v>
      </c>
      <c r="AF13" s="24">
        <v>4.5</v>
      </c>
      <c r="AG13" s="24">
        <v>4</v>
      </c>
      <c r="AH13" s="24">
        <v>3.5</v>
      </c>
      <c r="AI13" s="24">
        <v>4.5</v>
      </c>
      <c r="AJ13" s="24">
        <v>4.5</v>
      </c>
      <c r="AK13" s="24">
        <v>4.5</v>
      </c>
      <c r="AL13" s="24">
        <v>4.5</v>
      </c>
      <c r="AM13" s="24">
        <v>4.5</v>
      </c>
    </row>
    <row r="14" spans="1:39" x14ac:dyDescent="0.2">
      <c r="A14" s="34" t="s">
        <v>143</v>
      </c>
      <c r="B14" s="21">
        <v>2</v>
      </c>
      <c r="C14" s="22">
        <v>2</v>
      </c>
      <c r="D14" s="35">
        <f t="shared" si="0"/>
        <v>1</v>
      </c>
      <c r="E14" s="24">
        <v>4</v>
      </c>
      <c r="F14" s="24">
        <v>5</v>
      </c>
      <c r="G14" s="24">
        <v>5</v>
      </c>
      <c r="H14" s="24">
        <v>1</v>
      </c>
      <c r="I14" s="24">
        <v>1</v>
      </c>
      <c r="J14" s="24"/>
      <c r="K14" s="24"/>
      <c r="L14" s="24"/>
      <c r="M14" s="24"/>
      <c r="N14" s="24"/>
      <c r="O14" s="24"/>
      <c r="P14" s="24">
        <v>4</v>
      </c>
      <c r="Q14" s="24">
        <v>4.5</v>
      </c>
      <c r="R14" s="24">
        <v>4</v>
      </c>
      <c r="S14" s="24">
        <v>5</v>
      </c>
      <c r="T14" s="24">
        <v>5</v>
      </c>
      <c r="U14" s="24"/>
      <c r="V14" s="24">
        <v>5</v>
      </c>
      <c r="W14" s="24">
        <v>4.5</v>
      </c>
      <c r="X14" s="24">
        <v>5</v>
      </c>
      <c r="Y14" s="24"/>
      <c r="Z14" s="24"/>
      <c r="AA14" s="24">
        <v>4</v>
      </c>
      <c r="AB14" s="24">
        <v>4</v>
      </c>
      <c r="AC14" s="24">
        <v>4</v>
      </c>
      <c r="AD14" s="24">
        <v>4</v>
      </c>
      <c r="AE14" s="24">
        <v>4</v>
      </c>
      <c r="AF14" s="24">
        <v>5</v>
      </c>
      <c r="AG14" s="24">
        <v>5</v>
      </c>
      <c r="AH14" s="24">
        <v>4.5</v>
      </c>
      <c r="AI14" s="24">
        <v>5</v>
      </c>
      <c r="AJ14" s="24">
        <v>5</v>
      </c>
      <c r="AK14" s="24">
        <v>4.5</v>
      </c>
      <c r="AL14" s="24">
        <v>4.5</v>
      </c>
      <c r="AM14" s="24">
        <v>5</v>
      </c>
    </row>
    <row r="15" spans="1:39" x14ac:dyDescent="0.2">
      <c r="A15" s="34" t="s">
        <v>144</v>
      </c>
      <c r="B15" s="21">
        <v>3</v>
      </c>
      <c r="C15" s="22">
        <v>2</v>
      </c>
      <c r="D15" s="35">
        <f t="shared" si="0"/>
        <v>0.66666666666666663</v>
      </c>
      <c r="E15" s="24">
        <v>4.5</v>
      </c>
      <c r="F15" s="24">
        <v>4.5</v>
      </c>
      <c r="G15" s="24">
        <v>3.5</v>
      </c>
      <c r="H15" s="24">
        <v>2</v>
      </c>
      <c r="I15" s="24">
        <v>1.5</v>
      </c>
      <c r="J15" s="24">
        <v>2</v>
      </c>
      <c r="K15" s="24">
        <v>5</v>
      </c>
      <c r="L15" s="24">
        <v>5</v>
      </c>
      <c r="M15" s="24">
        <v>5</v>
      </c>
      <c r="N15" s="24"/>
      <c r="O15" s="24"/>
      <c r="P15" s="24">
        <v>3</v>
      </c>
      <c r="Q15" s="24">
        <v>3</v>
      </c>
      <c r="R15" s="24">
        <v>3.5</v>
      </c>
      <c r="S15" s="24">
        <v>3.5</v>
      </c>
      <c r="T15" s="24">
        <v>4</v>
      </c>
      <c r="U15" s="24">
        <v>4</v>
      </c>
      <c r="V15" s="24">
        <v>4</v>
      </c>
      <c r="W15" s="24">
        <v>4</v>
      </c>
      <c r="X15" s="24">
        <v>4</v>
      </c>
      <c r="Y15" s="24">
        <v>4</v>
      </c>
      <c r="Z15" s="24">
        <v>3</v>
      </c>
      <c r="AA15" s="24">
        <v>4</v>
      </c>
      <c r="AB15" s="24">
        <v>3.5</v>
      </c>
      <c r="AC15" s="24">
        <v>4</v>
      </c>
      <c r="AD15" s="24">
        <v>4</v>
      </c>
      <c r="AE15" s="24">
        <v>3.5</v>
      </c>
      <c r="AF15" s="24">
        <v>1</v>
      </c>
      <c r="AG15" s="24">
        <v>2</v>
      </c>
      <c r="AH15" s="24">
        <v>2.5</v>
      </c>
      <c r="AI15" s="24">
        <v>4</v>
      </c>
      <c r="AJ15" s="24">
        <v>4</v>
      </c>
      <c r="AK15" s="24">
        <v>4</v>
      </c>
      <c r="AL15" s="24">
        <v>4</v>
      </c>
      <c r="AM15" s="24">
        <v>4</v>
      </c>
    </row>
    <row r="16" spans="1:39" x14ac:dyDescent="0.2">
      <c r="A16" s="34" t="s">
        <v>145</v>
      </c>
      <c r="B16" s="21">
        <v>109</v>
      </c>
      <c r="C16" s="22">
        <v>33</v>
      </c>
      <c r="D16" s="35">
        <f t="shared" si="0"/>
        <v>0.30275229357798167</v>
      </c>
      <c r="E16" s="24">
        <v>3.3333333333333335</v>
      </c>
      <c r="F16" s="24">
        <v>3.8787878787878789</v>
      </c>
      <c r="G16" s="24">
        <v>3.7878787878787881</v>
      </c>
      <c r="H16" s="24">
        <v>2.1176470588235294</v>
      </c>
      <c r="I16" s="24">
        <v>2.5384615384615383</v>
      </c>
      <c r="J16" s="24">
        <v>2</v>
      </c>
      <c r="K16" s="24">
        <v>3.4666666666666668</v>
      </c>
      <c r="L16" s="24">
        <v>3.1111111111111112</v>
      </c>
      <c r="M16" s="24">
        <v>2.9</v>
      </c>
      <c r="N16" s="24">
        <v>1.8</v>
      </c>
      <c r="O16" s="24">
        <v>1.8</v>
      </c>
      <c r="P16" s="24">
        <v>2.393939393939394</v>
      </c>
      <c r="Q16" s="24">
        <v>2.1515151515151514</v>
      </c>
      <c r="R16" s="24">
        <v>1.8095238095238095</v>
      </c>
      <c r="S16" s="24">
        <v>2.4545454545454546</v>
      </c>
      <c r="T16" s="24">
        <v>2.8787878787878789</v>
      </c>
      <c r="U16" s="24">
        <v>2.7857142857142856</v>
      </c>
      <c r="V16" s="24">
        <v>2.7878787878787881</v>
      </c>
      <c r="W16" s="24">
        <v>2.6363636363636362</v>
      </c>
      <c r="X16" s="24">
        <v>2.7575757575757578</v>
      </c>
      <c r="Y16" s="24">
        <v>2.5499999999999998</v>
      </c>
      <c r="Z16" s="24">
        <v>2.9</v>
      </c>
      <c r="AA16" s="24">
        <v>3.3571428571428572</v>
      </c>
      <c r="AB16" s="24">
        <v>3.4137931034482758</v>
      </c>
      <c r="AC16" s="24">
        <v>4.096774193548387</v>
      </c>
      <c r="AD16" s="24">
        <v>3.92</v>
      </c>
      <c r="AE16" s="24">
        <v>3.21875</v>
      </c>
      <c r="AF16" s="24">
        <v>3.1818181818181817</v>
      </c>
      <c r="AG16" s="24">
        <v>3.0625</v>
      </c>
      <c r="AH16" s="24">
        <v>3.393939393939394</v>
      </c>
      <c r="AI16" s="24">
        <v>3.4545454545454546</v>
      </c>
      <c r="AJ16" s="24">
        <v>2.8484848484848486</v>
      </c>
      <c r="AK16" s="24">
        <v>2.8484848484848486</v>
      </c>
      <c r="AL16" s="24">
        <v>2.606060606060606</v>
      </c>
      <c r="AM16" s="24">
        <v>2.7272727272727271</v>
      </c>
    </row>
    <row r="17" spans="1:40" x14ac:dyDescent="0.2">
      <c r="A17" s="34" t="s">
        <v>146</v>
      </c>
      <c r="B17" s="21">
        <v>3</v>
      </c>
      <c r="C17" s="22">
        <v>2</v>
      </c>
      <c r="D17" s="35">
        <f t="shared" si="0"/>
        <v>0.66666666666666663</v>
      </c>
      <c r="E17" s="24">
        <v>2</v>
      </c>
      <c r="F17" s="24">
        <v>4.5</v>
      </c>
      <c r="G17" s="24">
        <v>5</v>
      </c>
      <c r="H17" s="24">
        <v>0</v>
      </c>
      <c r="I17" s="24">
        <v>0</v>
      </c>
      <c r="J17" s="24"/>
      <c r="K17" s="24"/>
      <c r="L17" s="24"/>
      <c r="M17" s="24"/>
      <c r="N17" s="24"/>
      <c r="O17" s="24"/>
      <c r="P17" s="24">
        <v>3.5</v>
      </c>
      <c r="Q17" s="24">
        <v>3</v>
      </c>
      <c r="R17" s="24">
        <v>2.5</v>
      </c>
      <c r="S17" s="24">
        <v>4</v>
      </c>
      <c r="T17" s="24">
        <v>4</v>
      </c>
      <c r="U17" s="24">
        <v>5</v>
      </c>
      <c r="V17" s="24">
        <v>4</v>
      </c>
      <c r="W17" s="24">
        <v>3.5</v>
      </c>
      <c r="X17" s="24">
        <v>4</v>
      </c>
      <c r="Y17" s="24"/>
      <c r="Z17" s="24">
        <v>5</v>
      </c>
      <c r="AA17" s="24">
        <v>5</v>
      </c>
      <c r="AB17" s="24">
        <v>5</v>
      </c>
      <c r="AC17" s="24">
        <v>5</v>
      </c>
      <c r="AD17" s="24">
        <v>4</v>
      </c>
      <c r="AE17" s="24">
        <v>4.5</v>
      </c>
      <c r="AF17" s="24">
        <v>5</v>
      </c>
      <c r="AG17" s="24">
        <v>5</v>
      </c>
      <c r="AH17" s="24">
        <v>4</v>
      </c>
      <c r="AI17" s="24">
        <v>5</v>
      </c>
      <c r="AJ17" s="24">
        <v>5</v>
      </c>
      <c r="AK17" s="24">
        <v>4.5</v>
      </c>
      <c r="AL17" s="24">
        <v>4</v>
      </c>
      <c r="AM17" s="24">
        <v>4.5</v>
      </c>
    </row>
    <row r="18" spans="1:40" x14ac:dyDescent="0.2">
      <c r="A18" s="34" t="s">
        <v>147</v>
      </c>
      <c r="B18" s="21">
        <v>5</v>
      </c>
      <c r="C18" s="22">
        <v>4</v>
      </c>
      <c r="D18" s="35">
        <f t="shared" si="0"/>
        <v>0.8</v>
      </c>
      <c r="E18" s="24">
        <v>3.5</v>
      </c>
      <c r="F18" s="24">
        <v>4.5</v>
      </c>
      <c r="G18" s="24">
        <v>4.25</v>
      </c>
      <c r="H18" s="24">
        <v>3</v>
      </c>
      <c r="I18" s="24">
        <v>3.5</v>
      </c>
      <c r="J18" s="24">
        <v>4.5</v>
      </c>
      <c r="K18" s="24">
        <v>3</v>
      </c>
      <c r="L18" s="24"/>
      <c r="M18" s="24"/>
      <c r="N18" s="24"/>
      <c r="O18" s="24">
        <v>2</v>
      </c>
      <c r="P18" s="24">
        <v>4</v>
      </c>
      <c r="Q18" s="24">
        <v>3.75</v>
      </c>
      <c r="R18" s="24">
        <v>0.5</v>
      </c>
      <c r="S18" s="24">
        <v>4</v>
      </c>
      <c r="T18" s="24">
        <v>3.75</v>
      </c>
      <c r="U18" s="24">
        <v>4</v>
      </c>
      <c r="V18" s="24">
        <v>4</v>
      </c>
      <c r="W18" s="24">
        <v>4.25</v>
      </c>
      <c r="X18" s="24">
        <v>4</v>
      </c>
      <c r="Y18" s="24">
        <v>4</v>
      </c>
      <c r="Z18" s="24">
        <v>5</v>
      </c>
      <c r="AA18" s="24">
        <v>4</v>
      </c>
      <c r="AB18" s="24">
        <v>4.25</v>
      </c>
      <c r="AC18" s="24">
        <v>4</v>
      </c>
      <c r="AD18" s="24">
        <v>4.666666666666667</v>
      </c>
      <c r="AE18" s="24">
        <v>4</v>
      </c>
      <c r="AF18" s="24">
        <v>3.5</v>
      </c>
      <c r="AG18" s="24">
        <v>4.25</v>
      </c>
      <c r="AH18" s="24">
        <v>3.5</v>
      </c>
      <c r="AI18" s="24">
        <v>4.5</v>
      </c>
      <c r="AJ18" s="24">
        <v>4.5</v>
      </c>
      <c r="AK18" s="24">
        <v>4.5</v>
      </c>
      <c r="AL18" s="24">
        <v>4.25</v>
      </c>
      <c r="AM18" s="24">
        <v>4.25</v>
      </c>
    </row>
    <row r="19" spans="1:40" x14ac:dyDescent="0.2">
      <c r="A19" s="34" t="s">
        <v>148</v>
      </c>
      <c r="B19" s="21">
        <v>3</v>
      </c>
      <c r="C19" s="22">
        <v>2</v>
      </c>
      <c r="D19" s="35">
        <f t="shared" si="0"/>
        <v>0.66666666666666663</v>
      </c>
      <c r="E19" s="24">
        <v>4</v>
      </c>
      <c r="F19" s="24">
        <v>4</v>
      </c>
      <c r="G19" s="24">
        <v>4</v>
      </c>
      <c r="H19" s="24">
        <v>3</v>
      </c>
      <c r="I19" s="24">
        <v>3</v>
      </c>
      <c r="J19" s="24">
        <v>3</v>
      </c>
      <c r="K19" s="24">
        <v>3</v>
      </c>
      <c r="L19" s="24"/>
      <c r="M19" s="24"/>
      <c r="N19" s="24"/>
      <c r="O19" s="24"/>
      <c r="P19" s="24">
        <v>3.5</v>
      </c>
      <c r="Q19" s="24">
        <v>3.5</v>
      </c>
      <c r="R19" s="24">
        <v>4</v>
      </c>
      <c r="S19" s="24">
        <v>4</v>
      </c>
      <c r="T19" s="24">
        <v>4</v>
      </c>
      <c r="U19" s="24">
        <v>5</v>
      </c>
      <c r="V19" s="24">
        <v>4</v>
      </c>
      <c r="W19" s="24">
        <v>4</v>
      </c>
      <c r="X19" s="24">
        <v>4.5</v>
      </c>
      <c r="Y19" s="24">
        <v>4.5</v>
      </c>
      <c r="Z19" s="24">
        <v>5</v>
      </c>
      <c r="AA19" s="24">
        <v>4.5</v>
      </c>
      <c r="AB19" s="24">
        <v>4.5</v>
      </c>
      <c r="AC19" s="24">
        <v>4.5</v>
      </c>
      <c r="AD19" s="24">
        <v>4</v>
      </c>
      <c r="AE19" s="24">
        <v>4.5</v>
      </c>
      <c r="AF19" s="24">
        <v>4</v>
      </c>
      <c r="AG19" s="24">
        <v>5</v>
      </c>
      <c r="AH19" s="24">
        <v>4</v>
      </c>
      <c r="AI19" s="24">
        <v>4</v>
      </c>
      <c r="AJ19" s="24">
        <v>4</v>
      </c>
      <c r="AK19" s="24">
        <v>4.5</v>
      </c>
      <c r="AL19" s="24">
        <v>4.5</v>
      </c>
      <c r="AM19" s="24">
        <v>4.5</v>
      </c>
    </row>
    <row r="20" spans="1:40" x14ac:dyDescent="0.2">
      <c r="A20" s="34" t="s">
        <v>149</v>
      </c>
      <c r="B20" s="21">
        <v>4</v>
      </c>
      <c r="C20" s="22">
        <v>2</v>
      </c>
      <c r="D20" s="35">
        <f t="shared" si="0"/>
        <v>0.5</v>
      </c>
      <c r="E20" s="24">
        <v>4</v>
      </c>
      <c r="F20" s="24">
        <v>5</v>
      </c>
      <c r="G20" s="24">
        <v>4.5</v>
      </c>
      <c r="H20" s="24">
        <v>3</v>
      </c>
      <c r="I20" s="24">
        <v>4</v>
      </c>
      <c r="J20" s="24">
        <v>3.5</v>
      </c>
      <c r="K20" s="24">
        <v>2.5</v>
      </c>
      <c r="L20" s="24">
        <v>0</v>
      </c>
      <c r="M20" s="24">
        <v>2.5</v>
      </c>
      <c r="N20" s="24">
        <v>1</v>
      </c>
      <c r="O20" s="24">
        <v>1</v>
      </c>
      <c r="P20" s="24">
        <v>4</v>
      </c>
      <c r="Q20" s="24">
        <v>3.5</v>
      </c>
      <c r="R20" s="24">
        <v>4</v>
      </c>
      <c r="S20" s="24">
        <v>4</v>
      </c>
      <c r="T20" s="24">
        <v>4</v>
      </c>
      <c r="U20" s="24">
        <v>3</v>
      </c>
      <c r="V20" s="24">
        <v>4.5</v>
      </c>
      <c r="W20" s="24">
        <v>4.5</v>
      </c>
      <c r="X20" s="24">
        <v>3.5</v>
      </c>
      <c r="Y20" s="24">
        <v>4</v>
      </c>
      <c r="Z20" s="24">
        <v>4</v>
      </c>
      <c r="AA20" s="24">
        <v>4</v>
      </c>
      <c r="AB20" s="24">
        <v>5</v>
      </c>
      <c r="AC20" s="24">
        <v>4</v>
      </c>
      <c r="AD20" s="24">
        <v>4.5</v>
      </c>
      <c r="AE20" s="24">
        <v>4</v>
      </c>
      <c r="AF20" s="24">
        <v>5</v>
      </c>
      <c r="AG20" s="24">
        <v>5</v>
      </c>
      <c r="AH20" s="24">
        <v>4.5</v>
      </c>
      <c r="AI20" s="24">
        <v>5</v>
      </c>
      <c r="AJ20" s="24">
        <v>5</v>
      </c>
      <c r="AK20" s="24">
        <v>4.5</v>
      </c>
      <c r="AL20" s="24">
        <v>4.5</v>
      </c>
      <c r="AM20" s="24">
        <v>4.5</v>
      </c>
    </row>
    <row r="21" spans="1:40" x14ac:dyDescent="0.2">
      <c r="A21" s="34" t="s">
        <v>150</v>
      </c>
      <c r="B21" s="21">
        <v>23</v>
      </c>
      <c r="C21" s="22">
        <v>8</v>
      </c>
      <c r="D21" s="35">
        <f t="shared" si="0"/>
        <v>0.34782608695652173</v>
      </c>
      <c r="E21" s="24">
        <v>4</v>
      </c>
      <c r="F21" s="24">
        <v>4.75</v>
      </c>
      <c r="G21" s="24">
        <v>4.75</v>
      </c>
      <c r="H21" s="24">
        <v>3.2</v>
      </c>
      <c r="I21" s="24">
        <v>2.8333333333333335</v>
      </c>
      <c r="J21" s="24">
        <v>3.5714285714285716</v>
      </c>
      <c r="K21" s="24">
        <v>4</v>
      </c>
      <c r="L21" s="24">
        <v>4</v>
      </c>
      <c r="M21" s="24">
        <v>4.5</v>
      </c>
      <c r="N21" s="24">
        <v>4.5</v>
      </c>
      <c r="O21" s="24">
        <v>4.5</v>
      </c>
      <c r="P21" s="24">
        <v>4</v>
      </c>
      <c r="Q21" s="24">
        <v>4.25</v>
      </c>
      <c r="R21" s="24">
        <v>3.625</v>
      </c>
      <c r="S21" s="24">
        <v>3.625</v>
      </c>
      <c r="T21" s="24">
        <v>3.5</v>
      </c>
      <c r="U21" s="24">
        <v>3</v>
      </c>
      <c r="V21" s="24">
        <v>4.375</v>
      </c>
      <c r="W21" s="24">
        <v>4.25</v>
      </c>
      <c r="X21" s="24">
        <v>4</v>
      </c>
      <c r="Y21" s="24">
        <v>4</v>
      </c>
      <c r="Z21" s="24">
        <v>4</v>
      </c>
      <c r="AA21" s="24">
        <v>4</v>
      </c>
      <c r="AB21" s="24">
        <v>4.2857142857142856</v>
      </c>
      <c r="AC21" s="24">
        <v>4</v>
      </c>
      <c r="AD21" s="24">
        <v>3.7142857142857144</v>
      </c>
      <c r="AE21" s="24">
        <v>4</v>
      </c>
      <c r="AF21" s="24">
        <v>3.625</v>
      </c>
      <c r="AG21" s="24">
        <v>3.625</v>
      </c>
      <c r="AH21" s="24">
        <v>4.125</v>
      </c>
      <c r="AI21" s="24">
        <v>3.5</v>
      </c>
      <c r="AJ21" s="24">
        <v>3.125</v>
      </c>
      <c r="AK21" s="24">
        <v>4.25</v>
      </c>
      <c r="AL21" s="24">
        <v>4.375</v>
      </c>
      <c r="AM21" s="24">
        <v>4.5</v>
      </c>
    </row>
    <row r="22" spans="1:40" x14ac:dyDescent="0.2">
      <c r="A22" s="34" t="s">
        <v>151</v>
      </c>
      <c r="B22" s="21">
        <v>7</v>
      </c>
      <c r="C22" s="22">
        <v>4</v>
      </c>
      <c r="D22" s="35">
        <f t="shared" si="0"/>
        <v>0.5714285714285714</v>
      </c>
      <c r="E22" s="24">
        <v>3.3333333333333335</v>
      </c>
      <c r="F22" s="24">
        <v>4.5</v>
      </c>
      <c r="G22" s="24">
        <v>4</v>
      </c>
      <c r="H22" s="24">
        <v>1.5</v>
      </c>
      <c r="I22" s="24">
        <v>0.5</v>
      </c>
      <c r="J22" s="24">
        <v>2</v>
      </c>
      <c r="K22" s="24">
        <v>1</v>
      </c>
      <c r="L22" s="24">
        <v>2.5</v>
      </c>
      <c r="M22" s="24">
        <v>2</v>
      </c>
      <c r="N22" s="24">
        <v>0.5</v>
      </c>
      <c r="O22" s="24">
        <v>0.5</v>
      </c>
      <c r="P22" s="24">
        <v>2.25</v>
      </c>
      <c r="Q22" s="24">
        <v>2.5</v>
      </c>
      <c r="R22" s="24">
        <v>2</v>
      </c>
      <c r="S22" s="24">
        <v>2.75</v>
      </c>
      <c r="T22" s="24">
        <v>2.5</v>
      </c>
      <c r="U22" s="24">
        <v>1.5</v>
      </c>
      <c r="V22" s="24">
        <v>3.25</v>
      </c>
      <c r="W22" s="24">
        <v>3</v>
      </c>
      <c r="X22" s="24">
        <v>4.25</v>
      </c>
      <c r="Y22" s="24">
        <v>4</v>
      </c>
      <c r="Z22" s="24">
        <v>4.5</v>
      </c>
      <c r="AA22" s="24">
        <v>3.75</v>
      </c>
      <c r="AB22" s="24">
        <v>4.25</v>
      </c>
      <c r="AC22" s="24">
        <v>4.333333333333333</v>
      </c>
      <c r="AD22" s="24">
        <v>4.333333333333333</v>
      </c>
      <c r="AE22" s="24">
        <v>4</v>
      </c>
      <c r="AF22" s="24">
        <v>4.5</v>
      </c>
      <c r="AG22" s="24">
        <v>5</v>
      </c>
      <c r="AH22" s="24">
        <v>4</v>
      </c>
      <c r="AI22" s="24">
        <v>5</v>
      </c>
      <c r="AJ22" s="24">
        <v>5</v>
      </c>
      <c r="AK22" s="24">
        <v>4.333333333333333</v>
      </c>
      <c r="AL22" s="24">
        <v>4.333333333333333</v>
      </c>
      <c r="AM22" s="24">
        <v>4.333333333333333</v>
      </c>
    </row>
    <row r="23" spans="1:40" s="17" customFormat="1" x14ac:dyDescent="0.2">
      <c r="A23" s="34" t="s">
        <v>152</v>
      </c>
      <c r="B23" s="21">
        <v>2</v>
      </c>
      <c r="C23" s="22">
        <v>0</v>
      </c>
      <c r="D23" s="35">
        <f t="shared" si="0"/>
        <v>0</v>
      </c>
    </row>
    <row r="24" spans="1:40" x14ac:dyDescent="0.2">
      <c r="A24" s="34" t="s">
        <v>153</v>
      </c>
      <c r="B24" s="21">
        <v>6</v>
      </c>
      <c r="C24" s="22">
        <v>3</v>
      </c>
      <c r="D24" s="35">
        <f t="shared" si="0"/>
        <v>0.5</v>
      </c>
      <c r="E24" s="24">
        <v>3.3333333333333335</v>
      </c>
      <c r="F24" s="24">
        <v>3.3333333333333335</v>
      </c>
      <c r="G24" s="24">
        <v>3.6666666666666665</v>
      </c>
      <c r="H24" s="24">
        <v>1.3333333333333333</v>
      </c>
      <c r="I24" s="24">
        <v>2.3333333333333335</v>
      </c>
      <c r="J24" s="24">
        <v>4.333333333333333</v>
      </c>
      <c r="K24" s="24">
        <v>2</v>
      </c>
      <c r="L24" s="24"/>
      <c r="M24" s="24">
        <v>0</v>
      </c>
      <c r="N24" s="24"/>
      <c r="O24" s="24"/>
      <c r="P24" s="24">
        <v>3.3333333333333335</v>
      </c>
      <c r="Q24" s="24">
        <v>4</v>
      </c>
      <c r="R24" s="24">
        <v>4.666666666666667</v>
      </c>
      <c r="S24" s="24">
        <v>4.333333333333333</v>
      </c>
      <c r="T24" s="24">
        <v>4</v>
      </c>
      <c r="U24" s="24">
        <v>0</v>
      </c>
      <c r="V24" s="24">
        <v>4.333333333333333</v>
      </c>
      <c r="W24" s="24">
        <v>4.333333333333333</v>
      </c>
      <c r="X24" s="24">
        <v>3.6666666666666665</v>
      </c>
      <c r="Y24" s="24">
        <v>3</v>
      </c>
      <c r="Z24" s="24">
        <v>3.6666666666666665</v>
      </c>
      <c r="AA24" s="24">
        <v>4</v>
      </c>
      <c r="AB24" s="24">
        <v>4</v>
      </c>
      <c r="AC24" s="24">
        <v>4</v>
      </c>
      <c r="AD24" s="24">
        <v>4</v>
      </c>
      <c r="AE24" s="24">
        <v>4</v>
      </c>
      <c r="AF24" s="24">
        <v>3</v>
      </c>
      <c r="AG24" s="24">
        <v>3.5</v>
      </c>
      <c r="AH24" s="24">
        <v>3.3333333333333335</v>
      </c>
      <c r="AI24" s="24">
        <v>4</v>
      </c>
      <c r="AJ24" s="24">
        <v>4</v>
      </c>
      <c r="AK24" s="24">
        <v>4.666666666666667</v>
      </c>
      <c r="AL24" s="24">
        <v>4.333333333333333</v>
      </c>
      <c r="AM24" s="24">
        <v>4.333333333333333</v>
      </c>
      <c r="AN24" s="17"/>
    </row>
    <row r="25" spans="1:40" x14ac:dyDescent="0.2">
      <c r="A25" s="34" t="s">
        <v>154</v>
      </c>
      <c r="B25" s="21">
        <v>13</v>
      </c>
      <c r="C25" s="22">
        <v>8</v>
      </c>
      <c r="D25" s="35">
        <f t="shared" si="0"/>
        <v>0.61538461538461542</v>
      </c>
      <c r="E25" s="24">
        <v>3.125</v>
      </c>
      <c r="F25" s="24">
        <v>4.25</v>
      </c>
      <c r="G25" s="24">
        <v>4</v>
      </c>
      <c r="H25" s="24">
        <v>0.875</v>
      </c>
      <c r="I25" s="24">
        <v>0.625</v>
      </c>
      <c r="J25" s="24">
        <v>2.3333333333333335</v>
      </c>
      <c r="K25" s="24">
        <v>3.75</v>
      </c>
      <c r="L25" s="24">
        <v>4</v>
      </c>
      <c r="M25" s="24">
        <v>4</v>
      </c>
      <c r="N25" s="24">
        <v>3</v>
      </c>
      <c r="O25" s="24">
        <v>3</v>
      </c>
      <c r="P25" s="24">
        <v>3.5</v>
      </c>
      <c r="Q25" s="24">
        <v>3.125</v>
      </c>
      <c r="R25" s="24">
        <v>3.5714285714285716</v>
      </c>
      <c r="S25" s="24">
        <v>3.25</v>
      </c>
      <c r="T25" s="24">
        <v>3.875</v>
      </c>
      <c r="U25" s="24">
        <v>3.6666666666666665</v>
      </c>
      <c r="V25" s="24">
        <v>4.25</v>
      </c>
      <c r="W25" s="24">
        <v>4.25</v>
      </c>
      <c r="X25" s="24">
        <v>4.375</v>
      </c>
      <c r="Y25" s="24">
        <v>4.2857142857142856</v>
      </c>
      <c r="Z25" s="24">
        <v>4</v>
      </c>
      <c r="AA25" s="24">
        <v>4</v>
      </c>
      <c r="AB25" s="24">
        <v>3.75</v>
      </c>
      <c r="AC25" s="24">
        <v>3.625</v>
      </c>
      <c r="AD25" s="24">
        <v>3.7142857142857144</v>
      </c>
      <c r="AE25" s="24">
        <v>4</v>
      </c>
      <c r="AF25" s="24">
        <v>3.25</v>
      </c>
      <c r="AG25" s="24">
        <v>3.375</v>
      </c>
      <c r="AH25" s="24">
        <v>3.875</v>
      </c>
      <c r="AI25" s="24">
        <v>4.25</v>
      </c>
      <c r="AJ25" s="24">
        <v>4.5</v>
      </c>
      <c r="AK25" s="24">
        <v>4.625</v>
      </c>
      <c r="AL25" s="24">
        <v>4.25</v>
      </c>
      <c r="AM25" s="24">
        <v>4.5</v>
      </c>
    </row>
    <row r="26" spans="1:40" x14ac:dyDescent="0.2">
      <c r="A26" s="34" t="s">
        <v>155</v>
      </c>
      <c r="B26" s="21">
        <v>45</v>
      </c>
      <c r="C26" s="22">
        <v>22</v>
      </c>
      <c r="D26" s="35">
        <f t="shared" si="0"/>
        <v>0.48888888888888887</v>
      </c>
      <c r="E26" s="24">
        <v>2.9523809523809526</v>
      </c>
      <c r="F26" s="24">
        <v>3.5454545454545454</v>
      </c>
      <c r="G26" s="24">
        <v>3.8636363636363638</v>
      </c>
      <c r="H26" s="24">
        <v>1.4761904761904763</v>
      </c>
      <c r="I26" s="24">
        <v>1.8636363636363635</v>
      </c>
      <c r="J26" s="24">
        <v>2</v>
      </c>
      <c r="K26" s="24">
        <v>2.7727272727272729</v>
      </c>
      <c r="L26" s="24">
        <v>3.2307692307692308</v>
      </c>
      <c r="M26" s="24">
        <v>3.8</v>
      </c>
      <c r="N26" s="24">
        <v>3</v>
      </c>
      <c r="O26" s="24">
        <v>4.1764705882352944</v>
      </c>
      <c r="P26" s="24">
        <v>2.0454545454545454</v>
      </c>
      <c r="Q26" s="24">
        <v>1.8636363636363635</v>
      </c>
      <c r="R26" s="24">
        <v>2.2941176470588234</v>
      </c>
      <c r="S26" s="24">
        <v>2.1363636363636362</v>
      </c>
      <c r="T26" s="24">
        <v>2.4545454545454546</v>
      </c>
      <c r="U26" s="24">
        <v>2.2307692307692308</v>
      </c>
      <c r="V26" s="24">
        <v>2.7727272727272729</v>
      </c>
      <c r="W26" s="24">
        <v>2.5</v>
      </c>
      <c r="X26" s="24">
        <v>3.4090909090909092</v>
      </c>
      <c r="Y26" s="24">
        <v>2.9545454545454546</v>
      </c>
      <c r="Z26" s="24">
        <v>3.1363636363636362</v>
      </c>
      <c r="AA26" s="24">
        <v>3.1363636363636362</v>
      </c>
      <c r="AB26" s="24">
        <v>3.1818181818181817</v>
      </c>
      <c r="AC26" s="24">
        <v>3.4090909090909092</v>
      </c>
      <c r="AD26" s="24">
        <v>3.9375</v>
      </c>
      <c r="AE26" s="24">
        <v>3.2727272727272729</v>
      </c>
      <c r="AF26" s="24">
        <v>3.5</v>
      </c>
      <c r="AG26" s="24">
        <v>3.3181818181818183</v>
      </c>
      <c r="AH26" s="24">
        <v>2.8181818181818183</v>
      </c>
      <c r="AI26" s="24">
        <v>4.3181818181818183</v>
      </c>
      <c r="AJ26" s="24">
        <v>3.7272727272727271</v>
      </c>
      <c r="AK26" s="24">
        <v>3.1428571428571428</v>
      </c>
      <c r="AL26" s="24">
        <v>2.8571428571428572</v>
      </c>
      <c r="AM26" s="24">
        <v>3</v>
      </c>
    </row>
    <row r="27" spans="1:40" x14ac:dyDescent="0.2">
      <c r="A27" s="34" t="s">
        <v>156</v>
      </c>
      <c r="B27" s="21">
        <v>17</v>
      </c>
      <c r="C27" s="22">
        <v>5</v>
      </c>
      <c r="D27" s="35">
        <f t="shared" si="0"/>
        <v>0.29411764705882354</v>
      </c>
      <c r="E27" s="24">
        <v>3.2</v>
      </c>
      <c r="F27" s="24">
        <v>4.2</v>
      </c>
      <c r="G27" s="24">
        <v>4.2</v>
      </c>
      <c r="H27" s="24">
        <v>2.5</v>
      </c>
      <c r="I27" s="24">
        <v>2.6</v>
      </c>
      <c r="J27" s="24">
        <v>2.75</v>
      </c>
      <c r="K27" s="24">
        <v>2.5</v>
      </c>
      <c r="L27" s="24">
        <v>1.6666666666666667</v>
      </c>
      <c r="M27" s="24">
        <v>2</v>
      </c>
      <c r="N27" s="24">
        <v>0</v>
      </c>
      <c r="O27" s="24">
        <v>0</v>
      </c>
      <c r="P27" s="24">
        <v>3.6</v>
      </c>
      <c r="Q27" s="24">
        <v>3.4</v>
      </c>
      <c r="R27" s="24">
        <v>1.5</v>
      </c>
      <c r="S27" s="24">
        <v>3.4</v>
      </c>
      <c r="T27" s="24">
        <v>3.4</v>
      </c>
      <c r="U27" s="24">
        <v>2.25</v>
      </c>
      <c r="V27" s="24">
        <v>4.2</v>
      </c>
      <c r="W27" s="24">
        <v>4.2</v>
      </c>
      <c r="X27" s="24">
        <v>2.8</v>
      </c>
      <c r="Y27" s="24">
        <v>3</v>
      </c>
      <c r="Z27" s="24">
        <v>3</v>
      </c>
      <c r="AA27" s="24">
        <v>4</v>
      </c>
      <c r="AB27" s="24">
        <v>4</v>
      </c>
      <c r="AC27" s="24">
        <v>4.2</v>
      </c>
      <c r="AD27" s="24">
        <v>4</v>
      </c>
      <c r="AE27" s="24">
        <v>3.4</v>
      </c>
      <c r="AF27" s="24">
        <v>4.2</v>
      </c>
      <c r="AG27" s="24">
        <v>4</v>
      </c>
      <c r="AH27" s="24">
        <v>4</v>
      </c>
      <c r="AI27" s="24">
        <v>4.8</v>
      </c>
      <c r="AJ27" s="24">
        <v>4.4000000000000004</v>
      </c>
      <c r="AK27" s="24">
        <v>4.5999999999999996</v>
      </c>
      <c r="AL27" s="24">
        <v>3.4</v>
      </c>
      <c r="AM27" s="24">
        <v>3.6</v>
      </c>
    </row>
    <row r="28" spans="1:40" x14ac:dyDescent="0.2">
      <c r="A28" s="34" t="s">
        <v>157</v>
      </c>
      <c r="B28" s="21">
        <v>5</v>
      </c>
      <c r="C28" s="22">
        <v>3</v>
      </c>
      <c r="D28" s="35">
        <f t="shared" si="0"/>
        <v>0.6</v>
      </c>
      <c r="E28" s="24">
        <v>4.333333333333333</v>
      </c>
      <c r="F28" s="24">
        <v>4.666666666666667</v>
      </c>
      <c r="G28" s="24">
        <v>4.666666666666667</v>
      </c>
      <c r="H28" s="24">
        <v>4.5</v>
      </c>
      <c r="I28" s="24">
        <v>3.3333333333333335</v>
      </c>
      <c r="J28" s="24">
        <v>4</v>
      </c>
      <c r="K28" s="24">
        <v>2.6666666666666665</v>
      </c>
      <c r="L28" s="24">
        <v>5</v>
      </c>
      <c r="M28" s="24">
        <v>5</v>
      </c>
      <c r="N28" s="24">
        <v>4</v>
      </c>
      <c r="O28" s="24">
        <v>4.5</v>
      </c>
      <c r="P28" s="24">
        <v>2.3333333333333335</v>
      </c>
      <c r="Q28" s="24">
        <v>3.3333333333333335</v>
      </c>
      <c r="R28" s="24">
        <v>4.333333333333333</v>
      </c>
      <c r="S28" s="24">
        <v>4.666666666666667</v>
      </c>
      <c r="T28" s="24">
        <v>4.666666666666667</v>
      </c>
      <c r="U28" s="24">
        <v>5</v>
      </c>
      <c r="V28" s="24">
        <v>4.666666666666667</v>
      </c>
      <c r="W28" s="24">
        <v>4</v>
      </c>
      <c r="X28" s="24">
        <v>5</v>
      </c>
      <c r="Y28" s="24">
        <v>5</v>
      </c>
      <c r="Z28" s="24">
        <v>4.666666666666667</v>
      </c>
      <c r="AA28" s="24">
        <v>4.666666666666667</v>
      </c>
      <c r="AB28" s="24">
        <v>4.666666666666667</v>
      </c>
      <c r="AC28" s="24">
        <v>4.333333333333333</v>
      </c>
      <c r="AD28" s="24">
        <v>5</v>
      </c>
      <c r="AE28" s="24">
        <v>5</v>
      </c>
      <c r="AF28" s="24">
        <v>3</v>
      </c>
      <c r="AG28" s="24">
        <v>3</v>
      </c>
      <c r="AH28" s="24">
        <v>4</v>
      </c>
      <c r="AI28" s="24">
        <v>5</v>
      </c>
      <c r="AJ28" s="24">
        <v>4.666666666666667</v>
      </c>
      <c r="AK28" s="24">
        <v>4</v>
      </c>
      <c r="AL28" s="24">
        <v>4</v>
      </c>
      <c r="AM28" s="24">
        <v>3.6666666666666665</v>
      </c>
    </row>
    <row r="29" spans="1:40" x14ac:dyDescent="0.2">
      <c r="A29" s="34" t="s">
        <v>158</v>
      </c>
      <c r="B29" s="21">
        <v>5</v>
      </c>
      <c r="C29" s="22">
        <v>3</v>
      </c>
      <c r="D29" s="35">
        <f t="shared" si="0"/>
        <v>0.6</v>
      </c>
      <c r="E29" s="24">
        <v>4</v>
      </c>
      <c r="F29" s="24">
        <v>3.3333333333333335</v>
      </c>
      <c r="G29" s="24">
        <v>3</v>
      </c>
      <c r="H29" s="24">
        <v>0</v>
      </c>
      <c r="I29" s="24">
        <v>2</v>
      </c>
      <c r="J29" s="24">
        <v>2.3333333333333335</v>
      </c>
      <c r="K29" s="24">
        <v>4.5</v>
      </c>
      <c r="L29" s="24">
        <v>4</v>
      </c>
      <c r="M29" s="24"/>
      <c r="N29" s="24"/>
      <c r="O29" s="24">
        <v>1</v>
      </c>
      <c r="P29" s="24">
        <v>1.3333333333333333</v>
      </c>
      <c r="Q29" s="24">
        <v>2.3333333333333335</v>
      </c>
      <c r="R29" s="24">
        <v>1</v>
      </c>
      <c r="S29" s="24">
        <v>4</v>
      </c>
      <c r="T29" s="24">
        <v>3.6666666666666665</v>
      </c>
      <c r="U29" s="24">
        <v>3</v>
      </c>
      <c r="V29" s="24">
        <v>3.6666666666666665</v>
      </c>
      <c r="W29" s="24">
        <v>3.6666666666666665</v>
      </c>
      <c r="X29" s="24">
        <v>3.6666666666666665</v>
      </c>
      <c r="Y29" s="24">
        <v>4</v>
      </c>
      <c r="Z29" s="24">
        <v>2.5</v>
      </c>
      <c r="AA29" s="24">
        <v>3.3333333333333335</v>
      </c>
      <c r="AB29" s="24">
        <v>3.3333333333333335</v>
      </c>
      <c r="AC29" s="24">
        <v>3.3333333333333335</v>
      </c>
      <c r="AD29" s="24">
        <v>4</v>
      </c>
      <c r="AE29" s="24">
        <v>3.3333333333333335</v>
      </c>
      <c r="AF29" s="24">
        <v>3.5</v>
      </c>
      <c r="AG29" s="24">
        <v>4.5</v>
      </c>
      <c r="AH29" s="24">
        <v>4.666666666666667</v>
      </c>
      <c r="AI29" s="24">
        <v>4.666666666666667</v>
      </c>
      <c r="AJ29" s="24">
        <v>4</v>
      </c>
      <c r="AK29" s="24">
        <v>3.3333333333333335</v>
      </c>
      <c r="AL29" s="24">
        <v>3</v>
      </c>
      <c r="AM29" s="24">
        <v>3</v>
      </c>
    </row>
    <row r="30" spans="1:40" ht="14.25" customHeight="1" x14ac:dyDescent="0.2">
      <c r="A30" s="34" t="s">
        <v>159</v>
      </c>
      <c r="B30" s="21">
        <v>14</v>
      </c>
      <c r="C30" s="22">
        <v>9</v>
      </c>
      <c r="D30" s="35">
        <f t="shared" si="0"/>
        <v>0.6428571428571429</v>
      </c>
      <c r="E30" s="24">
        <v>4.1111111111111107</v>
      </c>
      <c r="F30" s="24">
        <v>4.333333333333333</v>
      </c>
      <c r="G30" s="24">
        <v>4</v>
      </c>
      <c r="H30" s="24">
        <v>2.6666666666666665</v>
      </c>
      <c r="I30" s="24">
        <v>2.5</v>
      </c>
      <c r="J30" s="24">
        <v>3.2</v>
      </c>
      <c r="K30" s="24">
        <v>3.4285714285714284</v>
      </c>
      <c r="L30" s="24">
        <v>4.75</v>
      </c>
      <c r="M30" s="24">
        <v>4</v>
      </c>
      <c r="N30" s="24"/>
      <c r="O30" s="24">
        <v>4</v>
      </c>
      <c r="P30" s="24">
        <v>1.7777777777777777</v>
      </c>
      <c r="Q30" s="24">
        <v>2.6666666666666665</v>
      </c>
      <c r="R30" s="24">
        <v>1</v>
      </c>
      <c r="S30" s="24">
        <v>3</v>
      </c>
      <c r="T30" s="24">
        <v>3.1111111111111112</v>
      </c>
      <c r="U30" s="24">
        <v>3.625</v>
      </c>
      <c r="V30" s="24">
        <v>3.5555555555555554</v>
      </c>
      <c r="W30" s="24">
        <v>3.1111111111111112</v>
      </c>
      <c r="X30" s="24">
        <v>3.2222222222222223</v>
      </c>
      <c r="Y30" s="24">
        <v>3.1111111111111112</v>
      </c>
      <c r="Z30" s="24">
        <v>3.375</v>
      </c>
      <c r="AA30" s="24">
        <v>3.7777777777777777</v>
      </c>
      <c r="AB30" s="24">
        <v>4.2222222222222223</v>
      </c>
      <c r="AC30" s="24">
        <v>3.7777777777777777</v>
      </c>
      <c r="AD30" s="24">
        <v>4</v>
      </c>
      <c r="AE30" s="24">
        <v>3.6666666666666665</v>
      </c>
      <c r="AF30" s="24">
        <v>3</v>
      </c>
      <c r="AG30" s="24">
        <v>3.375</v>
      </c>
      <c r="AH30" s="24">
        <v>2.6666666666666665</v>
      </c>
      <c r="AI30" s="24">
        <v>3.8888888888888888</v>
      </c>
      <c r="AJ30" s="24">
        <v>3.5555555555555554</v>
      </c>
      <c r="AK30" s="24">
        <v>3.6666666666666665</v>
      </c>
      <c r="AL30" s="24">
        <v>3.4444444444444446</v>
      </c>
      <c r="AM30" s="24">
        <v>3.7777777777777777</v>
      </c>
    </row>
    <row r="31" spans="1:40" x14ac:dyDescent="0.2">
      <c r="A31" s="34" t="s">
        <v>160</v>
      </c>
      <c r="B31" s="21">
        <v>12</v>
      </c>
      <c r="C31" s="22">
        <v>3</v>
      </c>
      <c r="D31" s="35">
        <f t="shared" si="0"/>
        <v>0.25</v>
      </c>
      <c r="E31" s="24">
        <v>5</v>
      </c>
      <c r="F31" s="24">
        <v>5</v>
      </c>
      <c r="G31" s="24">
        <v>4.666666666666667</v>
      </c>
      <c r="H31" s="24">
        <v>3.6666666666666665</v>
      </c>
      <c r="I31" s="24">
        <v>3</v>
      </c>
      <c r="J31" s="24">
        <v>3.6666666666666665</v>
      </c>
      <c r="K31" s="24"/>
      <c r="L31" s="24"/>
      <c r="M31" s="24"/>
      <c r="N31" s="24">
        <v>5</v>
      </c>
      <c r="O31" s="24"/>
      <c r="P31" s="24">
        <v>4</v>
      </c>
      <c r="Q31" s="24">
        <v>4</v>
      </c>
      <c r="R31" s="24">
        <v>3</v>
      </c>
      <c r="S31" s="24">
        <v>4.333333333333333</v>
      </c>
      <c r="T31" s="24">
        <v>4.666666666666667</v>
      </c>
      <c r="U31" s="24">
        <v>4</v>
      </c>
      <c r="V31" s="24">
        <v>4.666666666666667</v>
      </c>
      <c r="W31" s="24">
        <v>4.333333333333333</v>
      </c>
      <c r="X31" s="24">
        <v>4.333333333333333</v>
      </c>
      <c r="Y31" s="24">
        <v>4</v>
      </c>
      <c r="Z31" s="24">
        <v>4.333333333333333</v>
      </c>
      <c r="AA31" s="24">
        <v>5</v>
      </c>
      <c r="AB31" s="24">
        <v>5</v>
      </c>
      <c r="AC31" s="24">
        <v>4.666666666666667</v>
      </c>
      <c r="AD31" s="24">
        <v>4.666666666666667</v>
      </c>
      <c r="AE31" s="24">
        <v>4.666666666666667</v>
      </c>
      <c r="AF31" s="24">
        <v>3.3333333333333335</v>
      </c>
      <c r="AG31" s="24">
        <v>3.6666666666666665</v>
      </c>
      <c r="AH31" s="24">
        <v>3.6666666666666665</v>
      </c>
      <c r="AI31" s="24">
        <v>4</v>
      </c>
      <c r="AJ31" s="24">
        <v>4</v>
      </c>
      <c r="AK31" s="24">
        <v>4.333333333333333</v>
      </c>
      <c r="AL31" s="24">
        <v>4.333333333333333</v>
      </c>
      <c r="AM31" s="24">
        <v>4.333333333333333</v>
      </c>
    </row>
    <row r="32" spans="1:40" x14ac:dyDescent="0.2">
      <c r="A32" s="34" t="s">
        <v>161</v>
      </c>
      <c r="B32" s="21">
        <v>13</v>
      </c>
      <c r="C32" s="22">
        <v>4</v>
      </c>
      <c r="D32" s="35">
        <f t="shared" si="0"/>
        <v>0.30769230769230771</v>
      </c>
      <c r="E32" s="24">
        <v>2.75</v>
      </c>
      <c r="F32" s="24">
        <v>3.5</v>
      </c>
      <c r="G32" s="24">
        <v>3.5</v>
      </c>
      <c r="H32" s="24">
        <v>0</v>
      </c>
      <c r="I32" s="24">
        <v>1</v>
      </c>
      <c r="J32" s="24">
        <v>2</v>
      </c>
      <c r="K32" s="24"/>
      <c r="L32" s="24"/>
      <c r="M32" s="24">
        <v>4</v>
      </c>
      <c r="N32" s="24"/>
      <c r="O32" s="24">
        <v>5</v>
      </c>
      <c r="P32" s="24">
        <v>2.75</v>
      </c>
      <c r="Q32" s="24">
        <v>2.5</v>
      </c>
      <c r="R32" s="24"/>
      <c r="S32" s="24">
        <v>2.3333333333333335</v>
      </c>
      <c r="T32" s="24">
        <v>1.6666666666666667</v>
      </c>
      <c r="U32" s="24">
        <v>2</v>
      </c>
      <c r="V32" s="24">
        <v>2.75</v>
      </c>
      <c r="W32" s="24">
        <v>2.75</v>
      </c>
      <c r="X32" s="24">
        <v>3.75</v>
      </c>
      <c r="Y32" s="24">
        <v>4</v>
      </c>
      <c r="Z32" s="24">
        <v>4</v>
      </c>
      <c r="AA32" s="24">
        <v>3.25</v>
      </c>
      <c r="AB32" s="24">
        <v>3.3333333333333335</v>
      </c>
      <c r="AC32" s="24">
        <v>4.5</v>
      </c>
      <c r="AD32" s="24">
        <v>3.5</v>
      </c>
      <c r="AE32" s="24">
        <v>3.6666666666666665</v>
      </c>
      <c r="AF32" s="24">
        <v>1.3333333333333333</v>
      </c>
      <c r="AG32" s="24">
        <v>2</v>
      </c>
      <c r="AH32" s="24">
        <v>0</v>
      </c>
      <c r="AI32" s="24">
        <v>2.25</v>
      </c>
      <c r="AJ32" s="24">
        <v>0.5</v>
      </c>
      <c r="AK32" s="24">
        <v>2.75</v>
      </c>
      <c r="AL32" s="24">
        <v>2.5</v>
      </c>
      <c r="AM32" s="24">
        <v>2.5</v>
      </c>
    </row>
    <row r="33" spans="1:39" x14ac:dyDescent="0.2">
      <c r="A33" s="34" t="s">
        <v>162</v>
      </c>
      <c r="B33" s="21">
        <v>11</v>
      </c>
      <c r="C33" s="36">
        <v>2</v>
      </c>
      <c r="D33" s="35">
        <f t="shared" si="0"/>
        <v>0.18181818181818182</v>
      </c>
      <c r="E33" s="24">
        <v>3.5</v>
      </c>
      <c r="F33" s="24">
        <v>5</v>
      </c>
      <c r="G33" s="24">
        <v>5</v>
      </c>
      <c r="H33" s="24">
        <v>2.5</v>
      </c>
      <c r="I33" s="24">
        <v>3</v>
      </c>
      <c r="J33" s="24"/>
      <c r="K33" s="24">
        <v>3</v>
      </c>
      <c r="L33" s="24"/>
      <c r="M33" s="24"/>
      <c r="N33" s="24"/>
      <c r="O33" s="24"/>
      <c r="P33" s="24">
        <v>4</v>
      </c>
      <c r="Q33" s="24">
        <v>3.5</v>
      </c>
      <c r="R33" s="24">
        <v>2</v>
      </c>
      <c r="S33" s="24">
        <v>5</v>
      </c>
      <c r="T33" s="24">
        <v>4.5</v>
      </c>
      <c r="U33" s="24">
        <v>3</v>
      </c>
      <c r="V33" s="24">
        <v>4</v>
      </c>
      <c r="W33" s="24">
        <v>3.5</v>
      </c>
      <c r="X33" s="24">
        <v>4.5</v>
      </c>
      <c r="Y33" s="24">
        <v>5</v>
      </c>
      <c r="Z33" s="24">
        <v>4</v>
      </c>
      <c r="AA33" s="24">
        <v>4.5</v>
      </c>
      <c r="AB33" s="24">
        <v>4.5</v>
      </c>
      <c r="AC33" s="24">
        <v>4</v>
      </c>
      <c r="AD33" s="24">
        <v>4.5</v>
      </c>
      <c r="AE33" s="24">
        <v>4.5</v>
      </c>
      <c r="AF33" s="24">
        <v>3.5</v>
      </c>
      <c r="AG33" s="24">
        <v>4</v>
      </c>
      <c r="AH33" s="24">
        <v>5</v>
      </c>
      <c r="AI33" s="24">
        <v>5</v>
      </c>
      <c r="AJ33" s="24">
        <v>4</v>
      </c>
      <c r="AK33" s="24">
        <v>3.5</v>
      </c>
      <c r="AL33" s="24">
        <v>3</v>
      </c>
      <c r="AM33" s="24">
        <v>3</v>
      </c>
    </row>
    <row r="34" spans="1:39" x14ac:dyDescent="0.2">
      <c r="A34" s="34" t="s">
        <v>163</v>
      </c>
      <c r="B34" s="21">
        <v>6</v>
      </c>
      <c r="C34" s="36">
        <v>3</v>
      </c>
      <c r="D34" s="35">
        <f t="shared" si="0"/>
        <v>0.5</v>
      </c>
      <c r="E34" s="24">
        <v>4</v>
      </c>
      <c r="F34" s="24">
        <v>4.333333333333333</v>
      </c>
      <c r="G34" s="24">
        <v>4.666666666666667</v>
      </c>
      <c r="H34" s="24">
        <v>3.6666666666666665</v>
      </c>
      <c r="I34" s="24">
        <v>3.6666666666666665</v>
      </c>
      <c r="J34" s="24">
        <v>5</v>
      </c>
      <c r="K34" s="24">
        <v>1</v>
      </c>
      <c r="L34" s="24">
        <v>1</v>
      </c>
      <c r="M34" s="24"/>
      <c r="N34" s="24"/>
      <c r="O34" s="24"/>
      <c r="P34" s="24">
        <v>4</v>
      </c>
      <c r="Q34" s="24">
        <v>3.6666666666666665</v>
      </c>
      <c r="R34" s="24">
        <v>4.333333333333333</v>
      </c>
      <c r="S34" s="24">
        <v>3.5</v>
      </c>
      <c r="T34" s="24">
        <v>3.3333333333333335</v>
      </c>
      <c r="U34" s="24">
        <v>4</v>
      </c>
      <c r="V34" s="24">
        <v>4.666666666666667</v>
      </c>
      <c r="W34" s="24">
        <v>4.333333333333333</v>
      </c>
      <c r="X34" s="24">
        <v>4</v>
      </c>
      <c r="Y34" s="24">
        <v>4.333333333333333</v>
      </c>
      <c r="Z34" s="24">
        <v>3.6666666666666665</v>
      </c>
      <c r="AA34" s="24">
        <v>4.333333333333333</v>
      </c>
      <c r="AB34" s="24">
        <v>4</v>
      </c>
      <c r="AC34" s="24">
        <v>5</v>
      </c>
      <c r="AD34" s="24">
        <v>4.333333333333333</v>
      </c>
      <c r="AE34" s="24">
        <v>4.333333333333333</v>
      </c>
      <c r="AF34" s="24">
        <v>4</v>
      </c>
      <c r="AG34" s="24">
        <v>4</v>
      </c>
      <c r="AH34" s="24">
        <v>3.3333333333333335</v>
      </c>
      <c r="AI34" s="24">
        <v>5</v>
      </c>
      <c r="AJ34" s="24">
        <v>3.6666666666666665</v>
      </c>
      <c r="AK34" s="24">
        <v>4.333333333333333</v>
      </c>
      <c r="AL34" s="24">
        <v>4.333333333333333</v>
      </c>
      <c r="AM34" s="24">
        <v>4.333333333333333</v>
      </c>
    </row>
    <row r="35" spans="1:39" x14ac:dyDescent="0.2">
      <c r="A35" s="34" t="s">
        <v>164</v>
      </c>
      <c r="B35" s="21">
        <v>9</v>
      </c>
      <c r="C35" s="36">
        <v>5</v>
      </c>
      <c r="D35" s="35">
        <f t="shared" si="0"/>
        <v>0.55555555555555558</v>
      </c>
      <c r="E35" s="24">
        <v>3.4</v>
      </c>
      <c r="F35" s="24">
        <v>3.6</v>
      </c>
      <c r="G35" s="24">
        <v>3.5</v>
      </c>
      <c r="H35" s="24">
        <v>2.6666666666666665</v>
      </c>
      <c r="I35" s="24">
        <v>3.4</v>
      </c>
      <c r="J35" s="24">
        <v>3.6666666666666665</v>
      </c>
      <c r="K35" s="24">
        <v>3.2</v>
      </c>
      <c r="L35" s="24">
        <v>4.333333333333333</v>
      </c>
      <c r="M35" s="24">
        <v>3</v>
      </c>
      <c r="N35" s="24">
        <v>5</v>
      </c>
      <c r="O35" s="24">
        <v>5</v>
      </c>
      <c r="P35" s="24">
        <v>3.8</v>
      </c>
      <c r="Q35" s="24">
        <v>3.8</v>
      </c>
      <c r="R35" s="24">
        <v>0</v>
      </c>
      <c r="S35" s="24">
        <v>3.8</v>
      </c>
      <c r="T35" s="24">
        <v>3.8</v>
      </c>
      <c r="U35" s="24">
        <v>0</v>
      </c>
      <c r="V35" s="24">
        <v>3.8</v>
      </c>
      <c r="W35" s="24">
        <v>3.2</v>
      </c>
      <c r="X35" s="24">
        <v>3.6</v>
      </c>
      <c r="Y35" s="24">
        <v>3.6</v>
      </c>
      <c r="Z35" s="24">
        <v>3.4</v>
      </c>
      <c r="AA35" s="24">
        <v>3.2</v>
      </c>
      <c r="AB35" s="24">
        <v>3.4</v>
      </c>
      <c r="AC35" s="24">
        <v>3.8</v>
      </c>
      <c r="AD35" s="24">
        <v>3.25</v>
      </c>
      <c r="AE35" s="24">
        <v>3.2</v>
      </c>
      <c r="AF35" s="24">
        <v>3.6</v>
      </c>
      <c r="AG35" s="24">
        <v>4</v>
      </c>
      <c r="AH35" s="24">
        <v>4</v>
      </c>
      <c r="AI35" s="24">
        <v>4</v>
      </c>
      <c r="AJ35" s="24">
        <v>4.4000000000000004</v>
      </c>
      <c r="AK35" s="24">
        <v>3.8</v>
      </c>
      <c r="AL35" s="24">
        <v>3.8</v>
      </c>
      <c r="AM35" s="24">
        <v>3.6</v>
      </c>
    </row>
    <row r="36" spans="1:39" x14ac:dyDescent="0.2">
      <c r="A36" s="34" t="s">
        <v>165</v>
      </c>
      <c r="B36" s="21">
        <v>17</v>
      </c>
      <c r="C36" s="36">
        <v>10</v>
      </c>
      <c r="D36" s="35">
        <f t="shared" si="0"/>
        <v>0.58823529411764708</v>
      </c>
      <c r="E36" s="24">
        <v>3.2</v>
      </c>
      <c r="F36" s="24">
        <v>3.9</v>
      </c>
      <c r="G36" s="24">
        <v>3.4</v>
      </c>
      <c r="H36" s="24">
        <v>1.9</v>
      </c>
      <c r="I36" s="24">
        <v>1.75</v>
      </c>
      <c r="J36" s="24">
        <v>2.5555555555555554</v>
      </c>
      <c r="K36" s="24">
        <v>3.5</v>
      </c>
      <c r="L36" s="24">
        <v>4.666666666666667</v>
      </c>
      <c r="M36" s="24">
        <v>4</v>
      </c>
      <c r="N36" s="24">
        <v>2</v>
      </c>
      <c r="O36" s="24">
        <v>3.5</v>
      </c>
      <c r="P36" s="24">
        <v>2.8</v>
      </c>
      <c r="Q36" s="24">
        <v>2</v>
      </c>
      <c r="R36" s="24">
        <v>2.1</v>
      </c>
      <c r="S36" s="24">
        <v>3.3</v>
      </c>
      <c r="T36" s="24">
        <v>3.4</v>
      </c>
      <c r="U36" s="24">
        <v>2.5555555555555554</v>
      </c>
      <c r="V36" s="24">
        <v>3.3</v>
      </c>
      <c r="W36" s="24">
        <v>2.9</v>
      </c>
      <c r="X36" s="24">
        <v>3.7</v>
      </c>
      <c r="Y36" s="24">
        <v>3.3333333333333335</v>
      </c>
      <c r="Z36" s="24">
        <v>2.8571428571428572</v>
      </c>
      <c r="AA36" s="24">
        <v>3.3333333333333335</v>
      </c>
      <c r="AB36" s="24">
        <v>3.5</v>
      </c>
      <c r="AC36" s="24">
        <v>3.9</v>
      </c>
      <c r="AD36" s="24">
        <v>3.8</v>
      </c>
      <c r="AE36" s="24">
        <v>3.6</v>
      </c>
      <c r="AF36" s="24">
        <v>3.4</v>
      </c>
      <c r="AG36" s="24">
        <v>3.4</v>
      </c>
      <c r="AH36" s="24">
        <v>3.2</v>
      </c>
      <c r="AI36" s="24">
        <v>3.8</v>
      </c>
      <c r="AJ36" s="24">
        <v>3.9</v>
      </c>
      <c r="AK36" s="24">
        <v>3.6</v>
      </c>
      <c r="AL36" s="24">
        <v>3.4</v>
      </c>
      <c r="AM36" s="24">
        <v>3.6</v>
      </c>
    </row>
    <row r="37" spans="1:39" x14ac:dyDescent="0.2">
      <c r="A37" s="34" t="s">
        <v>166</v>
      </c>
      <c r="B37" s="21">
        <v>24</v>
      </c>
      <c r="C37" s="36">
        <v>1</v>
      </c>
      <c r="D37" s="35"/>
      <c r="E37" s="3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x14ac:dyDescent="0.2">
      <c r="A38" s="34" t="s">
        <v>167</v>
      </c>
      <c r="B38" s="21">
        <v>1</v>
      </c>
      <c r="C38" s="36">
        <v>0</v>
      </c>
      <c r="D38" s="35">
        <f t="shared" si="0"/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x14ac:dyDescent="0.2">
      <c r="A39" s="34" t="s">
        <v>168</v>
      </c>
      <c r="B39" s="21">
        <v>3</v>
      </c>
      <c r="C39" s="36">
        <v>1</v>
      </c>
      <c r="D39" s="35"/>
      <c r="E39" s="3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x14ac:dyDescent="0.2">
      <c r="A40" s="34" t="s">
        <v>169</v>
      </c>
      <c r="B40" s="21">
        <v>16</v>
      </c>
      <c r="C40" s="36">
        <v>2</v>
      </c>
      <c r="D40" s="35">
        <f t="shared" si="0"/>
        <v>0.125</v>
      </c>
      <c r="E40" s="32">
        <v>3.5</v>
      </c>
      <c r="F40" s="24">
        <v>4</v>
      </c>
      <c r="G40" s="24">
        <v>4</v>
      </c>
      <c r="H40" s="24">
        <v>4.5</v>
      </c>
      <c r="I40" s="24">
        <v>2.5</v>
      </c>
      <c r="J40" s="24">
        <v>3</v>
      </c>
      <c r="K40" s="24">
        <v>3</v>
      </c>
      <c r="L40" s="24">
        <v>3</v>
      </c>
      <c r="M40" s="24">
        <v>3</v>
      </c>
      <c r="N40" s="24">
        <v>3</v>
      </c>
      <c r="O40" s="24">
        <v>3</v>
      </c>
      <c r="P40" s="24">
        <v>3.5</v>
      </c>
      <c r="Q40" s="24">
        <v>2.5</v>
      </c>
      <c r="R40" s="24">
        <v>3.5</v>
      </c>
      <c r="S40" s="24">
        <v>3.5</v>
      </c>
      <c r="T40" s="24">
        <v>4</v>
      </c>
      <c r="U40" s="24">
        <v>3</v>
      </c>
      <c r="V40" s="24">
        <v>4</v>
      </c>
      <c r="W40" s="24">
        <v>3.5</v>
      </c>
      <c r="X40" s="24">
        <v>3.5</v>
      </c>
      <c r="Y40" s="24">
        <v>3.5</v>
      </c>
      <c r="Z40" s="24">
        <v>3</v>
      </c>
      <c r="AA40" s="24">
        <v>3.5</v>
      </c>
      <c r="AB40" s="24">
        <v>4</v>
      </c>
      <c r="AC40" s="24">
        <v>3</v>
      </c>
      <c r="AD40" s="24">
        <v>4</v>
      </c>
      <c r="AE40" s="24">
        <v>3.5</v>
      </c>
      <c r="AF40" s="24">
        <v>3.5</v>
      </c>
      <c r="AG40" s="24">
        <v>4</v>
      </c>
      <c r="AH40" s="24">
        <v>4.5</v>
      </c>
      <c r="AI40" s="24">
        <v>4.5</v>
      </c>
      <c r="AJ40" s="24">
        <v>4.5</v>
      </c>
      <c r="AK40" s="24">
        <v>3</v>
      </c>
      <c r="AL40" s="24">
        <v>4</v>
      </c>
      <c r="AM40" s="24">
        <v>3.5</v>
      </c>
    </row>
    <row r="41" spans="1:39" x14ac:dyDescent="0.2">
      <c r="A41" s="34" t="s">
        <v>170</v>
      </c>
      <c r="B41" s="21">
        <v>2</v>
      </c>
      <c r="C41" s="36">
        <v>1</v>
      </c>
      <c r="D41" s="35"/>
      <c r="E41" s="3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x14ac:dyDescent="0.2">
      <c r="A42" s="34" t="s">
        <v>171</v>
      </c>
      <c r="B42" s="21">
        <v>4</v>
      </c>
      <c r="C42" s="36">
        <v>3</v>
      </c>
      <c r="D42" s="35">
        <f t="shared" si="0"/>
        <v>0.75</v>
      </c>
      <c r="E42" s="32">
        <v>4</v>
      </c>
      <c r="F42" s="24">
        <v>4.666666666666667</v>
      </c>
      <c r="G42" s="24">
        <v>2.3333333333333335</v>
      </c>
      <c r="H42" s="24">
        <v>4</v>
      </c>
      <c r="I42" s="24">
        <v>3.3333333333333335</v>
      </c>
      <c r="J42" s="24">
        <v>4.333333333333333</v>
      </c>
      <c r="K42" s="24">
        <v>1.3333333333333333</v>
      </c>
      <c r="L42" s="24">
        <v>3</v>
      </c>
      <c r="M42" s="24">
        <v>4</v>
      </c>
      <c r="N42" s="24"/>
      <c r="O42" s="24"/>
      <c r="P42" s="24">
        <v>3.6666666666666665</v>
      </c>
      <c r="Q42" s="24">
        <v>2.6666666666666665</v>
      </c>
      <c r="R42" s="24">
        <v>3.6666666666666665</v>
      </c>
      <c r="S42" s="24">
        <v>4.333333333333333</v>
      </c>
      <c r="T42" s="24">
        <v>4</v>
      </c>
      <c r="U42" s="24">
        <v>4</v>
      </c>
      <c r="V42" s="24">
        <v>4</v>
      </c>
      <c r="W42" s="24">
        <v>3</v>
      </c>
      <c r="X42" s="24">
        <v>4</v>
      </c>
      <c r="Y42" s="24">
        <v>4.333333333333333</v>
      </c>
      <c r="Z42" s="24">
        <v>3.6666666666666665</v>
      </c>
      <c r="AA42" s="24">
        <v>4</v>
      </c>
      <c r="AB42" s="24">
        <v>4</v>
      </c>
      <c r="AC42" s="24">
        <v>4.5</v>
      </c>
      <c r="AD42" s="24">
        <v>4.5</v>
      </c>
      <c r="AE42" s="24">
        <v>4.5</v>
      </c>
      <c r="AF42" s="24">
        <v>4.5</v>
      </c>
      <c r="AG42" s="24">
        <v>4.5</v>
      </c>
      <c r="AH42" s="24">
        <v>3</v>
      </c>
      <c r="AI42" s="24">
        <v>5</v>
      </c>
      <c r="AJ42" s="24">
        <v>5</v>
      </c>
      <c r="AK42" s="24">
        <v>4</v>
      </c>
      <c r="AL42" s="24">
        <v>3.6666666666666665</v>
      </c>
      <c r="AM42" s="24">
        <v>4.333333333333333</v>
      </c>
    </row>
    <row r="43" spans="1:39" x14ac:dyDescent="0.2">
      <c r="A43" s="34" t="s">
        <v>172</v>
      </c>
      <c r="B43" s="21">
        <v>8</v>
      </c>
      <c r="C43" s="36">
        <v>5</v>
      </c>
      <c r="D43" s="35">
        <f t="shared" si="0"/>
        <v>0.625</v>
      </c>
      <c r="E43" s="32">
        <v>3</v>
      </c>
      <c r="F43" s="24">
        <v>3.4</v>
      </c>
      <c r="G43" s="24">
        <v>3.2</v>
      </c>
      <c r="H43" s="24">
        <v>2</v>
      </c>
      <c r="I43" s="24">
        <v>2</v>
      </c>
      <c r="J43" s="24">
        <v>2.2000000000000002</v>
      </c>
      <c r="K43" s="24">
        <v>3</v>
      </c>
      <c r="L43" s="24">
        <v>0</v>
      </c>
      <c r="M43" s="24">
        <v>0</v>
      </c>
      <c r="N43" s="24">
        <v>0.5</v>
      </c>
      <c r="O43" s="24">
        <v>0.5</v>
      </c>
      <c r="P43" s="24">
        <v>2.4</v>
      </c>
      <c r="Q43" s="24">
        <v>2.4</v>
      </c>
      <c r="R43" s="24">
        <v>2.8</v>
      </c>
      <c r="S43" s="24">
        <v>2.8</v>
      </c>
      <c r="T43" s="24">
        <v>2.4</v>
      </c>
      <c r="U43" s="24">
        <v>1.3333333333333333</v>
      </c>
      <c r="V43" s="24">
        <v>3.2</v>
      </c>
      <c r="W43" s="24">
        <v>2.8</v>
      </c>
      <c r="X43" s="24">
        <v>3.5</v>
      </c>
      <c r="Y43" s="24">
        <v>3</v>
      </c>
      <c r="Z43" s="24">
        <v>2.75</v>
      </c>
      <c r="AA43" s="24">
        <v>3.25</v>
      </c>
      <c r="AB43" s="24">
        <v>3.5</v>
      </c>
      <c r="AC43" s="24">
        <v>3.75</v>
      </c>
      <c r="AD43" s="24">
        <v>4</v>
      </c>
      <c r="AE43" s="24">
        <v>3.25</v>
      </c>
      <c r="AF43" s="24">
        <v>2.8</v>
      </c>
      <c r="AG43" s="24">
        <v>2.2000000000000002</v>
      </c>
      <c r="AH43" s="24">
        <v>3</v>
      </c>
      <c r="AI43" s="24">
        <v>3.2</v>
      </c>
      <c r="AJ43" s="24">
        <v>3.4</v>
      </c>
      <c r="AK43" s="24">
        <v>2.8</v>
      </c>
      <c r="AL43" s="24">
        <v>2.6</v>
      </c>
      <c r="AM43" s="24">
        <v>2.6</v>
      </c>
    </row>
    <row r="44" spans="1:39" x14ac:dyDescent="0.2">
      <c r="A44" s="34" t="s">
        <v>173</v>
      </c>
      <c r="B44" s="21">
        <v>7</v>
      </c>
      <c r="C44" s="36">
        <v>3</v>
      </c>
      <c r="D44" s="35">
        <f t="shared" si="0"/>
        <v>0.42857142857142855</v>
      </c>
      <c r="E44" s="32">
        <v>4</v>
      </c>
      <c r="F44" s="24">
        <v>4.666666666666667</v>
      </c>
      <c r="G44" s="24">
        <v>4.333333333333333</v>
      </c>
      <c r="H44" s="24">
        <v>1.5</v>
      </c>
      <c r="I44" s="24">
        <v>2.3333333333333335</v>
      </c>
      <c r="J44" s="24">
        <v>1.5</v>
      </c>
      <c r="K44" s="24">
        <v>2.5</v>
      </c>
      <c r="L44" s="24">
        <v>5</v>
      </c>
      <c r="M44" s="24">
        <v>3</v>
      </c>
      <c r="N44" s="24">
        <v>3</v>
      </c>
      <c r="O44" s="24">
        <v>3</v>
      </c>
      <c r="P44" s="24">
        <v>4</v>
      </c>
      <c r="Q44" s="24">
        <v>4.333333333333333</v>
      </c>
      <c r="R44" s="24">
        <v>4.333333333333333</v>
      </c>
      <c r="S44" s="24">
        <v>4</v>
      </c>
      <c r="T44" s="24">
        <v>4.333333333333333</v>
      </c>
      <c r="U44" s="24">
        <v>2</v>
      </c>
      <c r="V44" s="24">
        <v>4.666666666666667</v>
      </c>
      <c r="W44" s="24">
        <v>4.666666666666667</v>
      </c>
      <c r="X44" s="24">
        <v>3.3333333333333335</v>
      </c>
      <c r="Y44" s="24">
        <v>4.333333333333333</v>
      </c>
      <c r="Z44" s="24">
        <v>3.6666666666666665</v>
      </c>
      <c r="AA44" s="24">
        <v>4</v>
      </c>
      <c r="AB44" s="24">
        <v>4.333333333333333</v>
      </c>
      <c r="AC44" s="24">
        <v>3.6666666666666665</v>
      </c>
      <c r="AD44" s="24">
        <v>4.333333333333333</v>
      </c>
      <c r="AE44" s="24">
        <v>3.6666666666666665</v>
      </c>
      <c r="AF44" s="24">
        <v>5</v>
      </c>
      <c r="AG44" s="24">
        <v>4.333333333333333</v>
      </c>
      <c r="AH44" s="24">
        <v>2.6666666666666665</v>
      </c>
      <c r="AI44" s="24">
        <v>4.666666666666667</v>
      </c>
      <c r="AJ44" s="24">
        <v>3.6666666666666665</v>
      </c>
      <c r="AK44" s="24">
        <v>4.666666666666667</v>
      </c>
      <c r="AL44" s="24">
        <v>4.333333333333333</v>
      </c>
      <c r="AM44" s="24">
        <v>4.666666666666667</v>
      </c>
    </row>
    <row r="45" spans="1:39" x14ac:dyDescent="0.2">
      <c r="A45" s="34" t="s">
        <v>174</v>
      </c>
      <c r="B45" s="21">
        <v>4</v>
      </c>
      <c r="C45" s="36">
        <v>2</v>
      </c>
      <c r="D45" s="35">
        <f t="shared" si="0"/>
        <v>0.5</v>
      </c>
      <c r="E45" s="32">
        <v>4</v>
      </c>
      <c r="F45" s="24">
        <v>4.5</v>
      </c>
      <c r="G45" s="24">
        <v>4.5</v>
      </c>
      <c r="H45" s="24">
        <v>1</v>
      </c>
      <c r="I45" s="24">
        <v>1.5</v>
      </c>
      <c r="J45" s="24">
        <v>4</v>
      </c>
      <c r="K45" s="24">
        <v>1</v>
      </c>
      <c r="L45" s="24">
        <v>4</v>
      </c>
      <c r="M45" s="24">
        <v>4</v>
      </c>
      <c r="N45" s="24"/>
      <c r="O45" s="24"/>
      <c r="P45" s="24">
        <v>3.5</v>
      </c>
      <c r="Q45" s="24">
        <v>3</v>
      </c>
      <c r="R45" s="24">
        <v>3.5</v>
      </c>
      <c r="S45" s="24">
        <v>3.5</v>
      </c>
      <c r="T45" s="24">
        <v>4</v>
      </c>
      <c r="U45" s="24">
        <v>3</v>
      </c>
      <c r="V45" s="24">
        <v>4</v>
      </c>
      <c r="W45" s="24">
        <v>3.5</v>
      </c>
      <c r="X45" s="24">
        <v>4</v>
      </c>
      <c r="Y45" s="24">
        <v>3</v>
      </c>
      <c r="Z45" s="24">
        <v>4</v>
      </c>
      <c r="AA45" s="24">
        <v>4.5</v>
      </c>
      <c r="AB45" s="24">
        <v>4.5</v>
      </c>
      <c r="AC45" s="24">
        <v>4</v>
      </c>
      <c r="AD45" s="24">
        <v>4.5</v>
      </c>
      <c r="AE45" s="24">
        <v>4</v>
      </c>
      <c r="AF45" s="24">
        <v>3.5</v>
      </c>
      <c r="AG45" s="24">
        <v>4.5</v>
      </c>
      <c r="AH45" s="24">
        <v>4.5</v>
      </c>
      <c r="AI45" s="24">
        <v>5</v>
      </c>
      <c r="AJ45" s="24">
        <v>4.5</v>
      </c>
      <c r="AK45" s="24">
        <v>4</v>
      </c>
      <c r="AL45" s="24">
        <v>4</v>
      </c>
      <c r="AM45" s="24">
        <v>4</v>
      </c>
    </row>
    <row r="46" spans="1:39" x14ac:dyDescent="0.2">
      <c r="B46" s="14"/>
      <c r="C46" s="14"/>
      <c r="D46" s="35"/>
    </row>
    <row r="47" spans="1:39" x14ac:dyDescent="0.2">
      <c r="D47" s="35"/>
      <c r="E47" s="32"/>
    </row>
    <row r="48" spans="1:39" ht="25.5" customHeight="1" x14ac:dyDescent="0.2">
      <c r="A48" s="29" t="s">
        <v>125</v>
      </c>
      <c r="D48" s="35"/>
      <c r="E48" s="32"/>
    </row>
    <row r="49" spans="1:39" x14ac:dyDescent="0.2">
      <c r="A49" s="28" t="s">
        <v>126</v>
      </c>
      <c r="B49" s="2">
        <f>SUM(B3,B14,B43,B44,B45,B22,B23,B13)</f>
        <v>53</v>
      </c>
      <c r="C49" s="2">
        <f>SUM(C3,C14,C43,C44,C45,C22,C23)</f>
        <v>16</v>
      </c>
      <c r="D49" s="35">
        <f t="shared" si="0"/>
        <v>0.30188679245283018</v>
      </c>
      <c r="E49" s="24">
        <v>3.6666666666666665</v>
      </c>
      <c r="F49" s="24">
        <v>4.3125</v>
      </c>
      <c r="G49" s="24">
        <v>4.0625</v>
      </c>
      <c r="H49" s="24">
        <v>2.0833333333333335</v>
      </c>
      <c r="I49" s="24">
        <v>2.0769230769230771</v>
      </c>
      <c r="J49" s="24">
        <v>2.4166666666666665</v>
      </c>
      <c r="K49" s="24">
        <v>2.8</v>
      </c>
      <c r="L49" s="24">
        <v>2.3333333333333335</v>
      </c>
      <c r="M49" s="24">
        <v>2.2857142857142856</v>
      </c>
      <c r="N49" s="24">
        <v>1.3333333333333333</v>
      </c>
      <c r="O49" s="24">
        <v>1.3333333333333333</v>
      </c>
      <c r="P49" s="24">
        <v>3.0625</v>
      </c>
      <c r="Q49" s="24">
        <v>3.25</v>
      </c>
      <c r="R49" s="24">
        <v>3.125</v>
      </c>
      <c r="S49" s="24">
        <v>3.4</v>
      </c>
      <c r="T49" s="24">
        <v>3.2666666666666666</v>
      </c>
      <c r="U49" s="24">
        <v>2.25</v>
      </c>
      <c r="V49" s="24">
        <v>3.9375</v>
      </c>
      <c r="W49" s="24">
        <v>3.6875</v>
      </c>
      <c r="X49" s="24">
        <v>3.9285714285714284</v>
      </c>
      <c r="Y49" s="24">
        <v>3.8181818181818183</v>
      </c>
      <c r="Z49" s="24">
        <v>3.6363636363636362</v>
      </c>
      <c r="AA49" s="24">
        <v>3.7857142857142856</v>
      </c>
      <c r="AB49" s="24">
        <v>4.0714285714285712</v>
      </c>
      <c r="AC49" s="24">
        <v>4</v>
      </c>
      <c r="AD49" s="24">
        <v>4.2307692307692308</v>
      </c>
      <c r="AE49" s="24">
        <v>3.7692307692307692</v>
      </c>
      <c r="AF49" s="24">
        <v>4.125</v>
      </c>
      <c r="AG49" s="24">
        <v>3.875</v>
      </c>
      <c r="AH49" s="24">
        <v>3.4375</v>
      </c>
      <c r="AI49" s="24">
        <v>4.3125</v>
      </c>
      <c r="AJ49" s="24">
        <v>4.1333333333333337</v>
      </c>
      <c r="AK49" s="24">
        <v>3.9333333333333331</v>
      </c>
      <c r="AL49" s="24">
        <v>3.8</v>
      </c>
      <c r="AM49" s="24">
        <v>3.9333333333333331</v>
      </c>
    </row>
    <row r="50" spans="1:39" x14ac:dyDescent="0.2">
      <c r="A50" s="28" t="s">
        <v>127</v>
      </c>
      <c r="B50" s="2">
        <f>SUM(B15,B41,B42,B7)</f>
        <v>10</v>
      </c>
      <c r="C50" s="2">
        <f>SUM(C15,C41,C42,C7)</f>
        <v>6</v>
      </c>
      <c r="D50" s="35">
        <f t="shared" si="0"/>
        <v>0.6</v>
      </c>
      <c r="E50" s="24">
        <v>4.2</v>
      </c>
      <c r="F50" s="24">
        <v>4.5</v>
      </c>
      <c r="G50" s="24">
        <v>2.8333333333333335</v>
      </c>
      <c r="H50" s="24">
        <v>3</v>
      </c>
      <c r="I50" s="24">
        <v>2.5</v>
      </c>
      <c r="J50" s="24">
        <v>3.75</v>
      </c>
      <c r="K50" s="24">
        <v>2.8</v>
      </c>
      <c r="L50" s="24">
        <v>4</v>
      </c>
      <c r="M50" s="24">
        <v>4.5</v>
      </c>
      <c r="N50" s="24"/>
      <c r="O50" s="24"/>
      <c r="P50" s="24">
        <v>3</v>
      </c>
      <c r="Q50" s="24">
        <v>2.5</v>
      </c>
      <c r="R50" s="24">
        <v>3.5</v>
      </c>
      <c r="S50" s="24">
        <v>3.3333333333333335</v>
      </c>
      <c r="T50" s="24">
        <v>3.8333333333333335</v>
      </c>
      <c r="U50" s="24">
        <v>4</v>
      </c>
      <c r="V50" s="24">
        <v>3.6666666666666665</v>
      </c>
      <c r="W50" s="24">
        <v>3.3333333333333335</v>
      </c>
      <c r="X50" s="24">
        <v>4.166666666666667</v>
      </c>
      <c r="Y50" s="24">
        <v>4.333333333333333</v>
      </c>
      <c r="Z50" s="24">
        <v>3.1666666666666665</v>
      </c>
      <c r="AA50" s="24">
        <v>4</v>
      </c>
      <c r="AB50" s="24">
        <v>3.75</v>
      </c>
      <c r="AC50" s="24">
        <v>4.4000000000000004</v>
      </c>
      <c r="AD50" s="24">
        <v>4.2</v>
      </c>
      <c r="AE50" s="24">
        <v>4.2</v>
      </c>
      <c r="AF50" s="24">
        <v>2.5</v>
      </c>
      <c r="AG50" s="24">
        <v>2.75</v>
      </c>
      <c r="AH50" s="24">
        <v>2.6666666666666665</v>
      </c>
      <c r="AI50" s="24">
        <v>4.5999999999999996</v>
      </c>
      <c r="AJ50" s="24">
        <v>4.5999999999999996</v>
      </c>
      <c r="AK50" s="24">
        <v>3.8333333333333335</v>
      </c>
      <c r="AL50" s="24">
        <v>3.6666666666666665</v>
      </c>
      <c r="AM50" s="24">
        <v>3.8333333333333335</v>
      </c>
    </row>
    <row r="51" spans="1:39" x14ac:dyDescent="0.2">
      <c r="A51" s="28" t="s">
        <v>128</v>
      </c>
      <c r="B51" s="2">
        <f>SUM(B37,B21,B8,B34,B5:B6)</f>
        <v>79</v>
      </c>
      <c r="C51" s="2">
        <f>SUM(C37,C21,C8,C34)</f>
        <v>13</v>
      </c>
      <c r="D51" s="35">
        <f t="shared" si="0"/>
        <v>0.16455696202531644</v>
      </c>
      <c r="E51" s="24">
        <v>3.6666666666666665</v>
      </c>
      <c r="F51" s="24">
        <v>4.666666666666667</v>
      </c>
      <c r="G51" s="24">
        <v>4.4000000000000004</v>
      </c>
      <c r="H51" s="24">
        <v>3</v>
      </c>
      <c r="I51" s="24">
        <v>2.9090909090909092</v>
      </c>
      <c r="J51" s="24">
        <v>3.3636363636363638</v>
      </c>
      <c r="K51" s="24">
        <v>2</v>
      </c>
      <c r="L51" s="24">
        <v>2.5</v>
      </c>
      <c r="M51" s="24">
        <v>4.5</v>
      </c>
      <c r="N51" s="24">
        <v>4.5</v>
      </c>
      <c r="O51" s="24">
        <v>4.5</v>
      </c>
      <c r="P51" s="24">
        <v>3.6666666666666665</v>
      </c>
      <c r="Q51" s="24">
        <v>3.4666666666666668</v>
      </c>
      <c r="R51" s="24">
        <v>3.5</v>
      </c>
      <c r="S51" s="24">
        <v>3.6153846153846154</v>
      </c>
      <c r="T51" s="24">
        <v>3.4</v>
      </c>
      <c r="U51" s="24">
        <v>3.2857142857142856</v>
      </c>
      <c r="V51" s="24">
        <v>4.333333333333333</v>
      </c>
      <c r="W51" s="24">
        <v>4.1333333333333337</v>
      </c>
      <c r="X51" s="24">
        <v>3.7857142857142856</v>
      </c>
      <c r="Y51" s="24">
        <v>4.166666666666667</v>
      </c>
      <c r="Z51" s="24">
        <v>4</v>
      </c>
      <c r="AA51" s="24">
        <v>4</v>
      </c>
      <c r="AB51" s="24">
        <v>4.1428571428571432</v>
      </c>
      <c r="AC51" s="24">
        <v>4</v>
      </c>
      <c r="AD51" s="24">
        <v>3.8333333333333335</v>
      </c>
      <c r="AE51" s="24">
        <v>4</v>
      </c>
      <c r="AF51" s="24">
        <v>3.6428571428571428</v>
      </c>
      <c r="AG51" s="24">
        <v>3.8571428571428572</v>
      </c>
      <c r="AH51" s="24">
        <v>3.9333333333333331</v>
      </c>
      <c r="AI51" s="24">
        <v>4.0714285714285712</v>
      </c>
      <c r="AJ51" s="24">
        <v>3.4666666666666668</v>
      </c>
      <c r="AK51" s="24">
        <v>3.8666666666666667</v>
      </c>
      <c r="AL51" s="24">
        <v>4.0666666666666664</v>
      </c>
      <c r="AM51" s="24">
        <v>4</v>
      </c>
    </row>
    <row r="52" spans="1:39" x14ac:dyDescent="0.2">
      <c r="A52" s="28" t="s">
        <v>129</v>
      </c>
      <c r="B52" s="2">
        <f>SUM(B4,B9:B12,B16,B17,B36)</f>
        <v>184</v>
      </c>
      <c r="C52" s="2">
        <f>SUM(C4,C9:C12,C16,C17,C36)</f>
        <v>63</v>
      </c>
      <c r="D52" s="35">
        <f t="shared" si="0"/>
        <v>0.34239130434782611</v>
      </c>
      <c r="E52" s="24">
        <v>3.2857142857142856</v>
      </c>
      <c r="F52" s="24">
        <v>3.7936507936507935</v>
      </c>
      <c r="G52" s="24">
        <v>3.6666666666666665</v>
      </c>
      <c r="H52" s="24">
        <v>2.1666666666666665</v>
      </c>
      <c r="I52" s="24">
        <v>2.3653846153846154</v>
      </c>
      <c r="J52" s="24">
        <v>2.2790697674418605</v>
      </c>
      <c r="K52" s="24">
        <v>3.1111111111111112</v>
      </c>
      <c r="L52" s="24">
        <v>3.45</v>
      </c>
      <c r="M52" s="24">
        <v>3.0476190476190474</v>
      </c>
      <c r="N52" s="24">
        <v>2.3333333333333335</v>
      </c>
      <c r="O52" s="24">
        <v>2.5714285714285716</v>
      </c>
      <c r="P52" s="24">
        <v>2.6825396825396823</v>
      </c>
      <c r="Q52" s="24">
        <v>2.3492063492063493</v>
      </c>
      <c r="R52" s="24">
        <v>2.1875</v>
      </c>
      <c r="S52" s="24">
        <v>2.9047619047619047</v>
      </c>
      <c r="T52" s="24">
        <v>3.1428571428571428</v>
      </c>
      <c r="U52" s="24">
        <v>2.8055555555555554</v>
      </c>
      <c r="V52" s="24">
        <v>3.0793650793650795</v>
      </c>
      <c r="W52" s="24">
        <v>2.873015873015873</v>
      </c>
      <c r="X52" s="24">
        <v>3.126984126984127</v>
      </c>
      <c r="Y52" s="24">
        <v>3</v>
      </c>
      <c r="Z52" s="24">
        <v>3.0681818181818183</v>
      </c>
      <c r="AA52" s="24">
        <v>3.5454545454545454</v>
      </c>
      <c r="AB52" s="24">
        <v>3.5862068965517242</v>
      </c>
      <c r="AC52" s="24">
        <v>4.0666666666666664</v>
      </c>
      <c r="AD52" s="24">
        <v>3.9038461538461537</v>
      </c>
      <c r="AE52" s="24">
        <v>3.5161290322580645</v>
      </c>
      <c r="AF52" s="24">
        <v>3.2096774193548385</v>
      </c>
      <c r="AG52" s="24">
        <v>3.262295081967213</v>
      </c>
      <c r="AH52" s="24">
        <v>3.2380952380952381</v>
      </c>
      <c r="AI52" s="24">
        <v>3.564516129032258</v>
      </c>
      <c r="AJ52" s="24">
        <v>3.225806451612903</v>
      </c>
      <c r="AK52" s="24">
        <v>3.1587301587301586</v>
      </c>
      <c r="AL52" s="24">
        <v>2.7777777777777777</v>
      </c>
      <c r="AM52" s="24">
        <v>3.0158730158730158</v>
      </c>
    </row>
    <row r="53" spans="1:39" x14ac:dyDescent="0.2">
      <c r="A53" s="28" t="s">
        <v>130</v>
      </c>
      <c r="B53" s="2">
        <f>SUM(B18:B20,B24:B33,B35,B38:B40)</f>
        <v>182</v>
      </c>
      <c r="C53" s="2">
        <f>SUM(C18:C20,C24:C33,C35,C38:C40)</f>
        <v>78</v>
      </c>
      <c r="D53" s="35">
        <f t="shared" si="0"/>
        <v>0.42857142857142855</v>
      </c>
      <c r="E53" s="24">
        <v>3.4473684210526314</v>
      </c>
      <c r="F53" s="24">
        <v>4</v>
      </c>
      <c r="G53" s="24">
        <v>3.9870129870129869</v>
      </c>
      <c r="H53" s="24">
        <v>2.0317460317460316</v>
      </c>
      <c r="I53" s="24">
        <v>2.2666666666666666</v>
      </c>
      <c r="J53" s="24">
        <v>2.8148148148148149</v>
      </c>
      <c r="K53" s="24">
        <v>2.9827586206896552</v>
      </c>
      <c r="L53" s="24">
        <v>3.2666666666666666</v>
      </c>
      <c r="M53" s="24">
        <v>3.3043478260869565</v>
      </c>
      <c r="N53" s="24">
        <v>2.8666666666666667</v>
      </c>
      <c r="O53" s="24">
        <v>3.59375</v>
      </c>
      <c r="P53" s="24">
        <v>2.8076923076923075</v>
      </c>
      <c r="Q53" s="24">
        <v>2.8333333333333335</v>
      </c>
      <c r="R53" s="24">
        <v>2.5576923076923075</v>
      </c>
      <c r="S53" s="24">
        <v>3.2</v>
      </c>
      <c r="T53" s="24">
        <v>3.3376623376623376</v>
      </c>
      <c r="U53" s="24">
        <v>2.8913043478260869</v>
      </c>
      <c r="V53" s="24">
        <v>3.6282051282051282</v>
      </c>
      <c r="W53" s="24">
        <v>3.4102564102564101</v>
      </c>
      <c r="X53" s="24">
        <v>3.6923076923076925</v>
      </c>
      <c r="Y53" s="24">
        <v>3.5405405405405403</v>
      </c>
      <c r="Z53" s="24">
        <v>3.5074626865671643</v>
      </c>
      <c r="AA53" s="24">
        <v>3.6756756756756759</v>
      </c>
      <c r="AB53" s="24">
        <v>3.7837837837837838</v>
      </c>
      <c r="AC53" s="24">
        <v>3.7733333333333334</v>
      </c>
      <c r="AD53" s="24">
        <v>4.0317460317460316</v>
      </c>
      <c r="AE53" s="24">
        <v>3.7012987012987013</v>
      </c>
      <c r="AF53" s="24">
        <v>3.4225352112676055</v>
      </c>
      <c r="AG53" s="24">
        <v>3.5616438356164384</v>
      </c>
      <c r="AH53" s="24">
        <v>3.3506493506493507</v>
      </c>
      <c r="AI53" s="24">
        <v>4.2051282051282053</v>
      </c>
      <c r="AJ53" s="24">
        <v>3.8717948717948718</v>
      </c>
      <c r="AK53" s="24">
        <v>3.779220779220779</v>
      </c>
      <c r="AL53" s="24">
        <v>3.5064935064935066</v>
      </c>
      <c r="AM53" s="24">
        <v>3.5844155844155843</v>
      </c>
    </row>
    <row r="54" spans="1:39" x14ac:dyDescent="0.2">
      <c r="D54" s="35"/>
    </row>
    <row r="55" spans="1:39" ht="25.5" customHeight="1" x14ac:dyDescent="0.2">
      <c r="A55" s="25" t="s">
        <v>131</v>
      </c>
      <c r="B55" s="26">
        <f>SUM(B3:B45)</f>
        <v>508</v>
      </c>
      <c r="C55" s="26">
        <f>SUM(C3:C45)</f>
        <v>180</v>
      </c>
      <c r="D55" s="33">
        <f t="shared" si="0"/>
        <v>0.3543307086614173</v>
      </c>
      <c r="E55" s="27">
        <v>3.4545454545454546</v>
      </c>
      <c r="F55" s="27">
        <v>4.0333333333333332</v>
      </c>
      <c r="G55" s="27">
        <v>3.8826815642458099</v>
      </c>
      <c r="H55" s="27">
        <v>2.1716417910447761</v>
      </c>
      <c r="I55" s="27">
        <v>2.3270440251572326</v>
      </c>
      <c r="J55" s="27">
        <v>2.68</v>
      </c>
      <c r="K55" s="27">
        <v>2.9557522123893807</v>
      </c>
      <c r="L55" s="27">
        <v>3.2698412698412698</v>
      </c>
      <c r="M55" s="27">
        <v>3.1785714285714284</v>
      </c>
      <c r="N55" s="27">
        <v>2.5</v>
      </c>
      <c r="O55" s="27">
        <v>3.1111111111111112</v>
      </c>
      <c r="P55" s="27">
        <v>2.8722222222222222</v>
      </c>
      <c r="Q55" s="27">
        <v>2.7444444444444445</v>
      </c>
      <c r="R55" s="27">
        <v>2.6449275362318843</v>
      </c>
      <c r="S55" s="27">
        <v>3.1494252873563218</v>
      </c>
      <c r="T55" s="27">
        <v>3.292134831460674</v>
      </c>
      <c r="U55" s="27">
        <v>2.8823529411764706</v>
      </c>
      <c r="V55" s="27">
        <v>3.5277777777777777</v>
      </c>
      <c r="W55" s="27">
        <v>3.3055555555555554</v>
      </c>
      <c r="X55" s="27">
        <v>3.536723163841808</v>
      </c>
      <c r="Y55" s="27">
        <v>3.4829931972789114</v>
      </c>
      <c r="Z55" s="27">
        <v>3.4195804195804196</v>
      </c>
      <c r="AA55" s="27">
        <v>3.6832298136645965</v>
      </c>
      <c r="AB55" s="27">
        <v>3.7771084337349397</v>
      </c>
      <c r="AC55" s="27">
        <v>3.9316770186335406</v>
      </c>
      <c r="AD55" s="27">
        <v>4</v>
      </c>
      <c r="AE55" s="27">
        <v>3.6839080459770117</v>
      </c>
      <c r="AF55" s="27">
        <v>3.4082840236686391</v>
      </c>
      <c r="AG55" s="27">
        <v>3.5</v>
      </c>
      <c r="AH55" s="27">
        <v>3.3575418994413408</v>
      </c>
      <c r="AI55" s="27">
        <v>4</v>
      </c>
      <c r="AJ55" s="27">
        <v>3.6610169491525424</v>
      </c>
      <c r="AK55" s="27">
        <v>3.5842696629213484</v>
      </c>
      <c r="AL55" s="27">
        <v>3.3314606741573032</v>
      </c>
      <c r="AM55" s="27">
        <v>3.4606741573033708</v>
      </c>
    </row>
  </sheetData>
  <mergeCells count="7">
    <mergeCell ref="AK1:AM1"/>
    <mergeCell ref="E1:J1"/>
    <mergeCell ref="K1:O1"/>
    <mergeCell ref="P1:U1"/>
    <mergeCell ref="V1:W1"/>
    <mergeCell ref="X1:AE1"/>
    <mergeCell ref="AF1:AJ1"/>
  </mergeCells>
  <pageMargins left="0.31496062992125984" right="0.31496062992125984" top="0.74803149606299213" bottom="0.74803149606299213" header="0.31496062992125984" footer="0.31496062992125984"/>
  <pageSetup paperSize="9" scale="2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47164C46-EE24-4E8A-A0C9-1787190374F1}"/>
</file>

<file path=customXml/itemProps2.xml><?xml version="1.0" encoding="utf-8"?>
<ds:datastoreItem xmlns:ds="http://schemas.openxmlformats.org/officeDocument/2006/customXml" ds:itemID="{6F3C6A26-386D-4325-A04C-66EC3D4AE0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57C53-6266-4706-9F29-68CEBDDC02B7}">
  <ds:schemaRefs>
    <ds:schemaRef ds:uri="http://schemas.microsoft.com/office/2006/metadata/properties"/>
    <ds:schemaRef ds:uri="http://schemas.microsoft.com/office/infopath/2007/PartnerControls"/>
    <ds:schemaRef ds:uri="9e25231a-f3f5-49be-87f6-e32b8ba66f8d"/>
    <ds:schemaRef ds:uri="064799f5-a73b-4ff1-8fe6-6344afeef3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Modelo Encuesta</vt:lpstr>
      <vt:lpstr>Resultados GRADO</vt:lpstr>
      <vt:lpstr>Resultados MÁSTER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Salcines, Beatriz</dc:creator>
  <cp:lastModifiedBy>gilp</cp:lastModifiedBy>
  <dcterms:created xsi:type="dcterms:W3CDTF">2013-07-02T07:32:44Z</dcterms:created>
  <dcterms:modified xsi:type="dcterms:W3CDTF">2017-05-24T11:06:36Z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