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ilp\Desktop\"/>
    </mc:Choice>
  </mc:AlternateContent>
  <bookViews>
    <workbookView xWindow="360" yWindow="540" windowWidth="20730" windowHeight="11415"/>
  </bookViews>
  <sheets>
    <sheet name="Portada" sheetId="4" r:id="rId1"/>
    <sheet name="Encuesta Grado" sheetId="5" r:id="rId2"/>
    <sheet name="Resultados GRADO" sheetId="7" r:id="rId3"/>
    <sheet name="Encuesta Máster " sheetId="3" r:id="rId4"/>
    <sheet name="Resultados MÁSTER" sheetId="8" r:id="rId5"/>
  </sheets>
  <calcPr calcId="152511"/>
</workbook>
</file>

<file path=xl/calcChain.xml><?xml version="1.0" encoding="utf-8"?>
<calcChain xmlns="http://schemas.openxmlformats.org/spreadsheetml/2006/main">
  <c r="E3" i="8" l="1"/>
  <c r="G3" i="8"/>
  <c r="I3" i="8"/>
  <c r="E4" i="8"/>
  <c r="G4" i="8"/>
  <c r="I4" i="8"/>
  <c r="E5" i="8"/>
  <c r="G5" i="8"/>
  <c r="I5" i="8"/>
  <c r="E6" i="8"/>
  <c r="G6" i="8"/>
  <c r="I6" i="8"/>
  <c r="E7" i="8"/>
  <c r="G7" i="8"/>
  <c r="I7" i="8"/>
  <c r="E8" i="8"/>
  <c r="G8" i="8"/>
  <c r="I8" i="8"/>
  <c r="E9" i="8"/>
  <c r="G9" i="8"/>
  <c r="I9" i="8"/>
  <c r="E10" i="8"/>
  <c r="G10" i="8"/>
  <c r="I10" i="8"/>
  <c r="E11" i="8"/>
  <c r="G11" i="8"/>
  <c r="I11" i="8"/>
  <c r="E12" i="8"/>
  <c r="G12" i="8"/>
  <c r="I12" i="8"/>
  <c r="E13" i="8"/>
  <c r="G13" i="8"/>
  <c r="I13" i="8"/>
  <c r="E14" i="8"/>
  <c r="G14" i="8"/>
  <c r="I14" i="8"/>
  <c r="E15" i="8"/>
  <c r="G15" i="8"/>
  <c r="I15" i="8"/>
  <c r="E16" i="8"/>
  <c r="G16" i="8"/>
  <c r="I16" i="8"/>
  <c r="E17" i="8"/>
  <c r="G17" i="8"/>
  <c r="I17" i="8"/>
  <c r="E18" i="8"/>
  <c r="G18" i="8"/>
  <c r="I18" i="8"/>
  <c r="E19" i="8"/>
  <c r="G19" i="8"/>
  <c r="I19" i="8"/>
  <c r="E20" i="8"/>
  <c r="G20" i="8"/>
  <c r="I20" i="8"/>
  <c r="E21" i="8"/>
  <c r="G21" i="8"/>
  <c r="I21" i="8"/>
  <c r="E22" i="8"/>
  <c r="G22" i="8"/>
  <c r="I22" i="8"/>
  <c r="E23" i="8"/>
  <c r="G23" i="8"/>
  <c r="I23" i="8"/>
  <c r="E24" i="8"/>
  <c r="G24" i="8"/>
  <c r="I24" i="8"/>
  <c r="E25" i="8"/>
  <c r="G25" i="8"/>
  <c r="I25" i="8"/>
  <c r="E26" i="8"/>
  <c r="G26" i="8"/>
  <c r="I26" i="8"/>
  <c r="E27" i="8"/>
  <c r="G27" i="8"/>
  <c r="I27" i="8"/>
  <c r="E28" i="8"/>
  <c r="G28" i="8"/>
  <c r="I28" i="8"/>
  <c r="E29" i="8"/>
  <c r="G29" i="8"/>
  <c r="I29" i="8"/>
  <c r="E30" i="8"/>
  <c r="G30" i="8"/>
  <c r="I30" i="8"/>
  <c r="E31" i="8"/>
  <c r="G31" i="8"/>
  <c r="I31" i="8"/>
  <c r="E32" i="8"/>
  <c r="G32" i="8"/>
  <c r="I32" i="8"/>
  <c r="E33" i="8"/>
  <c r="G33" i="8"/>
  <c r="I33" i="8"/>
  <c r="E34" i="8"/>
  <c r="G34" i="8"/>
  <c r="I34" i="8"/>
  <c r="E35" i="8"/>
  <c r="G35" i="8"/>
  <c r="I35" i="8"/>
  <c r="E36" i="8"/>
  <c r="G36" i="8"/>
  <c r="I36" i="8"/>
  <c r="E37" i="8"/>
  <c r="G37" i="8"/>
  <c r="I37" i="8"/>
  <c r="E38" i="8"/>
  <c r="G38" i="8"/>
  <c r="I38" i="8"/>
  <c r="C40" i="8"/>
  <c r="D40" i="8"/>
  <c r="E40" i="8" s="1"/>
  <c r="F40" i="8"/>
  <c r="G40" i="8" s="1"/>
  <c r="H40" i="8"/>
  <c r="I40" i="8" s="1"/>
  <c r="C41" i="8"/>
  <c r="D41" i="8"/>
  <c r="E41" i="8"/>
  <c r="F41" i="8"/>
  <c r="G41" i="8"/>
  <c r="H41" i="8"/>
  <c r="I41" i="8"/>
  <c r="C42" i="8"/>
  <c r="D42" i="8"/>
  <c r="E42" i="8" s="1"/>
  <c r="F42" i="8"/>
  <c r="G42" i="8" s="1"/>
  <c r="H42" i="8"/>
  <c r="I42" i="8" s="1"/>
  <c r="C43" i="8"/>
  <c r="D43" i="8"/>
  <c r="E43" i="8"/>
  <c r="F43" i="8"/>
  <c r="G43" i="8"/>
  <c r="H43" i="8"/>
  <c r="I43" i="8"/>
  <c r="C44" i="8"/>
  <c r="D44" i="8"/>
  <c r="E44" i="8" s="1"/>
  <c r="F44" i="8"/>
  <c r="G44" i="8" s="1"/>
  <c r="H44" i="8"/>
  <c r="I44" i="8" s="1"/>
  <c r="C45" i="8"/>
  <c r="D45" i="8"/>
  <c r="E45" i="8"/>
  <c r="F45" i="8"/>
  <c r="G45" i="8"/>
  <c r="H45" i="8"/>
  <c r="I45" i="8"/>
  <c r="D3" i="7" l="1"/>
  <c r="F3" i="7"/>
  <c r="H3" i="7"/>
  <c r="D4" i="7"/>
  <c r="F4" i="7"/>
  <c r="H4" i="7"/>
  <c r="D5" i="7"/>
  <c r="F5" i="7"/>
  <c r="H5" i="7"/>
  <c r="D6" i="7"/>
  <c r="F6" i="7"/>
  <c r="H6" i="7"/>
  <c r="D7" i="7"/>
  <c r="F7" i="7"/>
  <c r="H7" i="7"/>
  <c r="D8" i="7"/>
  <c r="F8" i="7"/>
  <c r="H8" i="7"/>
  <c r="D9" i="7"/>
  <c r="F9" i="7"/>
  <c r="H9" i="7"/>
  <c r="D10" i="7"/>
  <c r="F10" i="7"/>
  <c r="H10" i="7"/>
  <c r="D11" i="7"/>
  <c r="F11" i="7"/>
  <c r="H11" i="7"/>
  <c r="D12" i="7"/>
  <c r="F12" i="7"/>
  <c r="H12" i="7"/>
  <c r="D13" i="7"/>
  <c r="F13" i="7"/>
  <c r="H13" i="7"/>
  <c r="D14" i="7"/>
  <c r="F14" i="7"/>
  <c r="H14" i="7"/>
  <c r="D15" i="7"/>
  <c r="F15" i="7"/>
  <c r="H15" i="7"/>
  <c r="D16" i="7"/>
  <c r="F16" i="7"/>
  <c r="H16" i="7"/>
  <c r="D17" i="7"/>
  <c r="F17" i="7"/>
  <c r="H17" i="7"/>
  <c r="D18" i="7"/>
  <c r="F18" i="7"/>
  <c r="H18" i="7"/>
  <c r="D19" i="7"/>
  <c r="F19" i="7"/>
  <c r="H19" i="7"/>
  <c r="D20" i="7"/>
  <c r="F20" i="7"/>
  <c r="H20" i="7"/>
  <c r="D21" i="7"/>
  <c r="F21" i="7"/>
  <c r="H21" i="7"/>
  <c r="D22" i="7"/>
  <c r="F22" i="7"/>
  <c r="H22" i="7"/>
  <c r="D23" i="7"/>
  <c r="F23" i="7"/>
  <c r="H23" i="7"/>
  <c r="D24" i="7"/>
  <c r="F24" i="7"/>
  <c r="H24" i="7"/>
  <c r="D25" i="7"/>
  <c r="F25" i="7"/>
  <c r="H25" i="7"/>
  <c r="D26" i="7"/>
  <c r="F26" i="7"/>
  <c r="H26" i="7"/>
  <c r="D27" i="7"/>
  <c r="F27" i="7"/>
  <c r="H27" i="7"/>
  <c r="D28" i="7"/>
  <c r="F28" i="7"/>
  <c r="H28" i="7"/>
  <c r="D29" i="7"/>
  <c r="F29" i="7"/>
  <c r="H29" i="7"/>
  <c r="D30" i="7"/>
  <c r="F30" i="7"/>
  <c r="H30" i="7"/>
  <c r="D31" i="7"/>
  <c r="F31" i="7"/>
  <c r="H31" i="7"/>
  <c r="D32" i="7"/>
  <c r="F32" i="7"/>
  <c r="H32" i="7"/>
  <c r="B34" i="7"/>
  <c r="C34" i="7"/>
  <c r="D34" i="7" s="1"/>
  <c r="E34" i="7"/>
  <c r="F34" i="7" s="1"/>
  <c r="G34" i="7"/>
  <c r="H34" i="7" s="1"/>
  <c r="B35" i="7"/>
  <c r="C35" i="7"/>
  <c r="D35" i="7"/>
  <c r="E35" i="7"/>
  <c r="F35" i="7"/>
  <c r="G35" i="7"/>
  <c r="H35" i="7"/>
  <c r="B36" i="7"/>
  <c r="C36" i="7"/>
  <c r="D36" i="7" s="1"/>
  <c r="E36" i="7"/>
  <c r="F36" i="7" s="1"/>
  <c r="G36" i="7"/>
  <c r="H36" i="7" s="1"/>
  <c r="B37" i="7"/>
  <c r="C37" i="7"/>
  <c r="D37" i="7"/>
  <c r="E37" i="7"/>
  <c r="F37" i="7"/>
  <c r="G37" i="7"/>
  <c r="H37" i="7"/>
  <c r="B38" i="7"/>
  <c r="C38" i="7"/>
  <c r="D38" i="7" s="1"/>
  <c r="E38" i="7"/>
  <c r="F38" i="7" s="1"/>
  <c r="G38" i="7"/>
  <c r="H38" i="7" s="1"/>
  <c r="B39" i="7"/>
  <c r="C39" i="7"/>
  <c r="D39" i="7"/>
  <c r="E39" i="7"/>
  <c r="F39" i="7"/>
  <c r="G39" i="7"/>
  <c r="H39" i="7"/>
</calcChain>
</file>

<file path=xl/sharedStrings.xml><?xml version="1.0" encoding="utf-8"?>
<sst xmlns="http://schemas.openxmlformats.org/spreadsheetml/2006/main" count="714" uniqueCount="233">
  <si>
    <t>SATISFACCIÓN GENERAL</t>
  </si>
  <si>
    <t>TITULACIÓN</t>
  </si>
  <si>
    <t>£</t>
  </si>
  <si>
    <t>Atención prestada por el Personal de Administración y Servicios.</t>
  </si>
  <si>
    <t>Condiciones físicas de las aulas de teoría (mobiliario, acústica, luminosidad, ventilación, calefacción, etc.).</t>
  </si>
  <si>
    <t>Biblioteca (acondicionamiento, espacios, adecuación horaria).</t>
  </si>
  <si>
    <t>Instalaciones en general.</t>
  </si>
  <si>
    <t>Participación</t>
  </si>
  <si>
    <t>Encuestas Recibidas</t>
  </si>
  <si>
    <t>Nº de profesores que cumplen los criterios</t>
  </si>
  <si>
    <t>3. Información publicada en la página web del título.</t>
  </si>
  <si>
    <t>4. Actuaciones llevadas a cabo por el Centro para orientar a los estudiantes de nuevo ingreso.</t>
  </si>
  <si>
    <t>5. Conocimientos previos con los que acceden los estudiantes a la/s asignatura/s en las que imparte docencia.</t>
  </si>
  <si>
    <t>8. Compromiso del alumnado con el proceso de aprendizaje (asistencia a clase, realización de actividades, consulta de materiales de apoyo, participación activa en clase, etc.).</t>
  </si>
  <si>
    <t>9. Procedimientos y criterios de evaluación utilizados en la titulación (se encuentran públicamente disponibles, se aplican como se describen en la guía docente, se ajustan al objetivo de adquisición de los resultados del aprendizaje, etc.).</t>
  </si>
  <si>
    <t>10.  Actuaciones de apoyo al aprendizaje que reciben los estudiantes (orientación, información y asesoramiento sobre movilidad, becas, prácticas, empleo, etc.).</t>
  </si>
  <si>
    <t>ORGANIZACIÓN DE LA ENSEÑANZA</t>
  </si>
  <si>
    <t>PROCESO ENSEÑANZA-APRENDIZAJE</t>
  </si>
  <si>
    <t>PERSONAS Y RECURSOS</t>
  </si>
  <si>
    <t>FORMACION Y PROMOCION</t>
  </si>
  <si>
    <t>INFRAESTRUCTURAS E INSTALACIONES</t>
  </si>
  <si>
    <t>RESULTADOS DEL APRENDIZAJE</t>
  </si>
  <si>
    <t>ACTIVIDAD INVESTIGADORA</t>
  </si>
  <si>
    <t>1. Distribución y secuenciación del conjunto de asignaturas del Plan de Estudios del Título</t>
  </si>
  <si>
    <t>2. Mecanismos de coordinación con los que cuenta el Título</t>
  </si>
  <si>
    <t>6. Metodología docente y actividades formativas que usted aplica en el Título</t>
  </si>
  <si>
    <t>7. Sistema de Tutorías y atención a los estudiantes que usted aplica en el Título</t>
  </si>
  <si>
    <t>Distribución y secuenciación del conjunto de asignaturas del Plan de Estudios del Título</t>
  </si>
  <si>
    <t>Mecanismos de coordinación con los que cuenta el Título</t>
  </si>
  <si>
    <t>Información publicada en la página web del título.</t>
  </si>
  <si>
    <t>Actuaciones llevadas a cabo por el Centro para orientar a los estudiantes de nuevo ingreso.</t>
  </si>
  <si>
    <t>Conocimientos previos con los que acceden los estudiantes a la/s asignatura/s en las que imparte docencia.</t>
  </si>
  <si>
    <t>Metodología docente y actividades formativas que usted aplica en el Título</t>
  </si>
  <si>
    <t>Sistema de Tutorías y atención a los estudiantes que usted aplica en el Título</t>
  </si>
  <si>
    <t>Compromiso del alumnado con el proceso de aprendizaje (asistencia a clase, realización de actividades, consulta de materiales de apoyo, participación activa en clase, etc.).</t>
  </si>
  <si>
    <t>Procedimientos y criterios de evaluación utilizados en la titulación (se encuentran públicamente disponibles, se aplican como se describen en la guía docente, se ajustan al objetivo de adquisición de los resultados del aprendizaje, etc.).</t>
  </si>
  <si>
    <t>Actuaciones de apoyo al aprendizaje que reciben los estudiantes (orientación, información y asesoramiento sobre movilidad, becas, prácticas, empleo, etc.).</t>
  </si>
  <si>
    <t>Aula Virtual de la Universidad de Cantabria (BlackBoard, Moodle y OCW).</t>
  </si>
  <si>
    <t>Recursos materiales que el Centro y la Universidad ponen a disposición del profesorado para el desempeño de su labor docente (proyector, ordenador, pizarra digital, equipo de audio, etc.).</t>
  </si>
  <si>
    <t>Equipamiento de los laboratorios.</t>
  </si>
  <si>
    <t>Canales de comunicación utilizados por el Centro y contenido de la información facilitada.</t>
  </si>
  <si>
    <t>Fondos y bases de datos bibliográficas.</t>
  </si>
  <si>
    <t>FORMACIÓN Y PROMOCIÓN</t>
  </si>
  <si>
    <t>Planes de mejora docente de la Universidad de Cantabria (Plan de Formación del Profesorado, Unidad de Apoyo a la Docencia, publicación de materiales en abierto (OCW), etc.).</t>
  </si>
  <si>
    <t>Oportunidades de movilidad que ofrece la Universidad de Cantabria.</t>
  </si>
  <si>
    <t>Oportunidades de promoción profesional que brinda la Universidad de Cantabria.</t>
  </si>
  <si>
    <t>Condiciones físicas de los laboratorios y aulas de prácticas (mobiliario, acústica, luminosidad, ventilación, calefacción, etc.).</t>
  </si>
  <si>
    <t xml:space="preserve">RESULTADOS DEL APRENDIZAJE                         </t>
  </si>
  <si>
    <t>Resultados alcanzados por los estudiantes que han superado la/las asignaturas que usted imparte en el Título.</t>
  </si>
  <si>
    <t>Perfil con el que egresan los estudiantes del Título (cumplimiento de los objetivos iniciales, nivel de conocimientos, habilidades y competencias adquiridos por los estudiantes).</t>
  </si>
  <si>
    <t>Medidas y políticas de la Universidad de Cantabria para promover la investigación.</t>
  </si>
  <si>
    <t>Infraestructuras y espacios para el desarrollo de la actividad investigadora.</t>
  </si>
  <si>
    <t>Programa de recursos humanos de la Universidad de Cantabria (becas, contratos de investigación, etc.) para la investigación.</t>
  </si>
  <si>
    <t>Facilidades para la incorporación de nuevos investigadores.</t>
  </si>
  <si>
    <t>Servicios de colaboración para la transferencia de resultados de la investigación.</t>
  </si>
  <si>
    <t xml:space="preserve">SATISFACCIÓN GENERAL                       </t>
  </si>
  <si>
    <t>Con su labor como docente del Título.</t>
  </si>
  <si>
    <t>Con el Programa Formativo del Título</t>
  </si>
  <si>
    <t>Con el Título en general.</t>
  </si>
  <si>
    <t>Complementos formativos, en caso de existir. (Solo Master)</t>
  </si>
  <si>
    <t>ENCUESTA SATISFACCIÓN DEL PDI CON LOS TITULOS DE POSTGRADO</t>
  </si>
  <si>
    <t>11. Complementos formativos, en caso de existir.</t>
  </si>
  <si>
    <t>12. Atención prestada por el Personal de Administración y Servicios.</t>
  </si>
  <si>
    <t>13. Aula Virtual de la Universidad de Cantabria (BlackBoard, Moodle y OCW).</t>
  </si>
  <si>
    <t>14.Recursos materiales que el Centro y la Universidad ponen a disposición del profesorado para el desempeño de su labor docente (proyector, ordenador, pizarra digital, equipo de audio, etc.).</t>
  </si>
  <si>
    <t>15. Equipamiento de los laboratorios.</t>
  </si>
  <si>
    <t>16. Canales de comunicación utilizados por el Centro y contenido de la información facilitada.</t>
  </si>
  <si>
    <t>17. Fondos y bases de datos bibliográficas.</t>
  </si>
  <si>
    <t>18. Planes de mejora docente de la Universidad de Cantabria (Plan de Formación del Profesorado, Unidad de Apoyo a la Docencia, publicación de materiales en abierto (OCW), etc.).</t>
  </si>
  <si>
    <t>19. Oportunidades de movilidad que ofrece la Universidad de Cantabria.</t>
  </si>
  <si>
    <t>20. Oportunidades de promoción profesional que brinda la Universidad de Cantabria.</t>
  </si>
  <si>
    <t>23. Biblioteca (acondicionamiento, espacios, adecuación horaria).</t>
  </si>
  <si>
    <t>24. Instalaciones en general.</t>
  </si>
  <si>
    <t>25. Resultados alcanzados por los estudiantes que han superado la/las asignaturas que usted imparte en el Título.</t>
  </si>
  <si>
    <t>26. Perfil con el que egresan los estudiantes del Título (cumplimiento de los objetivos iniciales, nivel de conocimientos, habilidades y competencias adquiridos por los estudiantes).</t>
  </si>
  <si>
    <t>27. Medidas y políticas de la Universidad de Cantabria para promover la investigación.</t>
  </si>
  <si>
    <t>28. Infraestructuras y espacios para el desarrollo de la actividad investigadora.</t>
  </si>
  <si>
    <t>29. Programa de recursos humanos de la Universidad de Cantabria (becas, contratos de investigación, etc.) para la investigación.</t>
  </si>
  <si>
    <t>30. Facilidades para la incorporación de nuevos investigadores.</t>
  </si>
  <si>
    <t>31. Servicios de colaboración para la transferencia de resultados de la investigación.</t>
  </si>
  <si>
    <t>32. Con su labor como docente del Título.</t>
  </si>
  <si>
    <t>33. Con el Programa Formativo del Título</t>
  </si>
  <si>
    <t>34. Con el Título en general.</t>
  </si>
  <si>
    <t>¿Considera usted que tiene una visión global del título en su conjunto?</t>
  </si>
  <si>
    <t>Si</t>
  </si>
  <si>
    <t>% DE SI</t>
  </si>
  <si>
    <t>NO</t>
  </si>
  <si>
    <t>% DE NO</t>
  </si>
  <si>
    <t>MASTER DEL MEDITERRANEO AL ATLANTICO. LA CONSTRUCCIÓN DE EUROPA ENTRE EL MUNDO ANTIGUO Y MEDIEVAL</t>
  </si>
  <si>
    <t>MASTER EN BIOLOGIA MOLECULAR Y BIOMEDICINA</t>
  </si>
  <si>
    <t>MASTER EN CONDICIONANTES GENETICOS NUTRICIONALES Y AMBIENTALES DEL CRECIMIENTO Y EL DESARROLLO</t>
  </si>
  <si>
    <t>MASTER EN DIRECCION DE EMPRESAS MBA</t>
  </si>
  <si>
    <t>MASTER EN DIRECCION DE MARKETING: EMPRESAS TURISTICAS</t>
  </si>
  <si>
    <t>MASTER EN EMPRESA Y TECNOLOGIAS DE LA INFORMACION</t>
  </si>
  <si>
    <t>MASTER EN ENSEÑANZA DEL ESPAÑOL COMO LENGUA EXTRANJERA</t>
  </si>
  <si>
    <t>MASTER EN FISICA INSTRUMENTACIÓN Y MEDIO AMBIENTE</t>
  </si>
  <si>
    <t>MASTER EN FORMACION DEL PROFESORADO DE EDUCACION SECUNDARIA</t>
  </si>
  <si>
    <t>MASTER EN GESTIÓN INTEGRAL E INVESTIGACIÓN EN LOS CUIDADOS DE LAS HERIDAS CRÓNICAS</t>
  </si>
  <si>
    <t>MASTER EN INGENIERIA AMBIENTAL</t>
  </si>
  <si>
    <t>MASTER EN INGENIERÍA DE CAMINOS CANALES Y PUERTOS</t>
  </si>
  <si>
    <t>MASTER EN INGENIERÍA MARINA</t>
  </si>
  <si>
    <t>MASTER EN INGENIERÍA NÁUTICA Y GESTIÓN MARÍTIMA</t>
  </si>
  <si>
    <t>MASTER EN INICIACIÓN A LA INVESTIGACIÓN EN SALUD MENTAL</t>
  </si>
  <si>
    <t>MASTER EN INTEGRIDAD Y DURABILIDAD DE MATERIALES COMPONENTES Y ESTRUCTURAS</t>
  </si>
  <si>
    <t>MASTER EN INVESTIGACIÓN EN CUIDADOS DE LA SALUD</t>
  </si>
  <si>
    <t>MASTER EN INVESTIGACION EN INGENIERIA INDUSTRIAL</t>
  </si>
  <si>
    <t>MASTER EN MATEMATICAS Y COMPUTACIÓN</t>
  </si>
  <si>
    <t>MASTER EN PATRIMONIO HISTORICO Y TERRITORIAL</t>
  </si>
  <si>
    <t>MASTER EN PREHISTORIA Y ARQUEOLOGIA</t>
  </si>
  <si>
    <t>MASTER EUROPEO EN INGENIERIA DE LA CONSTRUCCION</t>
  </si>
  <si>
    <t>POR RAMA DE CONOCIMIENTO:</t>
  </si>
  <si>
    <t>ARTES Y HUMANIDADES</t>
  </si>
  <si>
    <t>CIENCIAS</t>
  </si>
  <si>
    <t>CIENCIAS DE LA SALUD</t>
  </si>
  <si>
    <t>CIENCIAS SOCIALES Y JURIDICAS</t>
  </si>
  <si>
    <t>INGENIERÍA Y ARQUITECTURA</t>
  </si>
  <si>
    <t>VICERRECTORADO DE ORDENACIÓN ACADÉMICA</t>
  </si>
  <si>
    <t>UNIVERSIDAD DE CANTABRIA</t>
  </si>
  <si>
    <t xml:space="preserve">TABLA DE RESULTADOS </t>
  </si>
  <si>
    <t>TÍTULOS DE GRADO Y MÁSTER OFICIAL</t>
  </si>
  <si>
    <t xml:space="preserve">ENCUESTA DE SATISFACCIÓN DEL PROFESORADO CON EL PROGRAMA FORMATIVO
</t>
  </si>
  <si>
    <t>ENCUESTA BIENAL</t>
  </si>
  <si>
    <t xml:space="preserve">ENCUESTA SATISFACCIÓN DEL PDI CON LOS TITULOS DE GRADO </t>
  </si>
  <si>
    <t>11. Atención prestada por el Personal de Administración y Servicios.</t>
  </si>
  <si>
    <t>12. Aula Virtual de la Universidad de Cantabria (BlackBoard, Moodle y OCW).</t>
  </si>
  <si>
    <t>GRADO CORNELL</t>
  </si>
  <si>
    <t>GRADO EN ADMINISTRACION Y DIRECCION DE EMPRESAS</t>
  </si>
  <si>
    <t>GRADO EN DERECHO</t>
  </si>
  <si>
    <t>GRADO EN ECONOMIA</t>
  </si>
  <si>
    <t>GRADO EN ENFERMERIA</t>
  </si>
  <si>
    <t>GRADO EN ESTUDIOS HISPANICOS</t>
  </si>
  <si>
    <t>GRADO EN FISICA</t>
  </si>
  <si>
    <t>GRADO EN FISIOTERAPIA</t>
  </si>
  <si>
    <t>GRADO EN GEOGRAFIA Y ORDENACION DEL TERRITORIO</t>
  </si>
  <si>
    <t>GRADO EN HISTORIA</t>
  </si>
  <si>
    <t>GRADO EN INGENIERIA CIVIL</t>
  </si>
  <si>
    <t>GRADO EN INGENIERIA DE LOS RECURSOS ENERGETICOS</t>
  </si>
  <si>
    <t>GRADO EN INGENIERIA DE LOS RECURSOS MINEROS</t>
  </si>
  <si>
    <t>GRADO EN INGENIERIA DE TECNOLOGIAS DE TELECOMUNICACION</t>
  </si>
  <si>
    <t>GRADO EN INGENIERIA ELECTRICA</t>
  </si>
  <si>
    <t>GRADO EN INGENIERIA EN ELECTRONICA INDUSTRIAL Y AUTOMATICA</t>
  </si>
  <si>
    <t>GRADO EN INGENIERIA EN TECNOLOGIAS INDUSTRIALES</t>
  </si>
  <si>
    <t>GRADO EN INGENIERIA INFORMATICA</t>
  </si>
  <si>
    <t>GRADO EN INGENIERIA MARINA</t>
  </si>
  <si>
    <t>GRADO EN INGENIERIA MARITIMA</t>
  </si>
  <si>
    <t>GRADO EN INGENIERIA MECANICA</t>
  </si>
  <si>
    <t>GRADO EN INGENIERIA NAUTICA Y TRANSPORTE MARITIMO</t>
  </si>
  <si>
    <t>GRADO EN INGENIERIA QUIMICA</t>
  </si>
  <si>
    <t>GRADO EN LOGOPEDIA</t>
  </si>
  <si>
    <t>GRADO EN MAGISTERIO EN EDUCACION INFANTIL</t>
  </si>
  <si>
    <t>GRADO EN MAGISTERIO EN EDUCACION PRIMARIA</t>
  </si>
  <si>
    <t>GRADO EN MATEMATICAS</t>
  </si>
  <si>
    <t>GRADO EN MEDICINA</t>
  </si>
  <si>
    <t>GRADO EN RELACIONES LABORALES</t>
  </si>
  <si>
    <t>GRADO EN TURISMO</t>
  </si>
  <si>
    <t xml:space="preserve">MEDIA UC </t>
  </si>
  <si>
    <t>CURSO 2015-2016</t>
  </si>
  <si>
    <t>22. Laboratorios y aulas de prácticas (mobiliario, acústica, luminosidad, ventilación, calefacción, etc.).</t>
  </si>
  <si>
    <t>21. Aulas de teoría (mobiliario, acústica, luminosidad, ventilación, calefacción, etc.).</t>
  </si>
  <si>
    <t>13. Campus Virtual (Información, tramitación y consultas)</t>
  </si>
  <si>
    <t>M3-PREHISTOR</t>
  </si>
  <si>
    <t>M3-PATRIMONI</t>
  </si>
  <si>
    <t>MASTER  EN HISTORIA MODERNA: MONARQUIA DE ESPAÑA" Ss. XVI-XVIII"</t>
  </si>
  <si>
    <t>M3-MODERNA</t>
  </si>
  <si>
    <t>M2-MBA</t>
  </si>
  <si>
    <t>M2-MARKETING</t>
  </si>
  <si>
    <t>MASTER EN HISTORIA CONTEMPORANEA</t>
  </si>
  <si>
    <t>M2-HISTORIA</t>
  </si>
  <si>
    <t>M2-ETINFORMA</t>
  </si>
  <si>
    <t>MASTER EN ECONOMIA: INTRUMENTOS DEL ANALISIS ECONOMICO</t>
  </si>
  <si>
    <t>M2-ECONOMIA</t>
  </si>
  <si>
    <t>M2-CONSTRUC</t>
  </si>
  <si>
    <t>M2-BIOLOGIA</t>
  </si>
  <si>
    <t>M2-AMBIENTAL</t>
  </si>
  <si>
    <t>MASTER EN INGENIERÍA DE TELECOMUNICACIÓN</t>
  </si>
  <si>
    <t>M1-TELECOM</t>
  </si>
  <si>
    <t>MASTER EN NUEVOS MATERIALES</t>
  </si>
  <si>
    <t>M1-NMATERIAL</t>
  </si>
  <si>
    <t>M1-NAUTICA</t>
  </si>
  <si>
    <t>MÁSTER EN INGENIERÍA DE MINAS</t>
  </si>
  <si>
    <t>M1-MINAS</t>
  </si>
  <si>
    <t>M1-MENTAL</t>
  </si>
  <si>
    <t>M1-MEDITERR</t>
  </si>
  <si>
    <t>M1-MATEMATIC</t>
  </si>
  <si>
    <t>M1-MARINA</t>
  </si>
  <si>
    <t>MÁSTER EN APRENDIZAJE Y ENSEÑANZA DE SEGUNDAS LENGUAS/SECOND LANGUAGE LEARNING AND TEA</t>
  </si>
  <si>
    <t>M1-LENGUAS</t>
  </si>
  <si>
    <t>M1-INTEGRID</t>
  </si>
  <si>
    <t>M1-INSTRUMEN</t>
  </si>
  <si>
    <t>MASTER EN INGENIERÍA QUÍMICA</t>
  </si>
  <si>
    <t>M1-INGQUIMIC</t>
  </si>
  <si>
    <t>M1-INGINDUST</t>
  </si>
  <si>
    <t>MASTER EN INGENIERÍA INFORMÁTICA</t>
  </si>
  <si>
    <t>M1-INFORMATI</t>
  </si>
  <si>
    <t>MASTER EN INGENIERÍA INDUSTRIAL</t>
  </si>
  <si>
    <t>M1-INDUSTRI</t>
  </si>
  <si>
    <t>MÁSTER EN GESTIÓN INTEGRADA DE SISTEMÁS HÍDRICOS</t>
  </si>
  <si>
    <t>M1-HIDRICOS</t>
  </si>
  <si>
    <t>M1-HERIDAS</t>
  </si>
  <si>
    <t>M1-GENETICOS</t>
  </si>
  <si>
    <t>M1-ESPAÑOL</t>
  </si>
  <si>
    <t>M1-EDUCACION</t>
  </si>
  <si>
    <t>M1-CUIDADOS</t>
  </si>
  <si>
    <t>MÁSTER EN INGENIERÍA COSTERA Y PORTUARIA</t>
  </si>
  <si>
    <t>M1-COSTERA</t>
  </si>
  <si>
    <t>MASTER EN INVESTIGACIÓN E INNOVACIÓN EN CONTEXTOS EDUCATIVOS</t>
  </si>
  <si>
    <t>M1-CONTEXTOS</t>
  </si>
  <si>
    <t>M1-CAMINOS</t>
  </si>
  <si>
    <t>MÁSTER DE ACCESO A LA PROFESIÓN DE ABOGADO</t>
  </si>
  <si>
    <t>M1-ABOGADO</t>
  </si>
  <si>
    <t>35. Con el Título en general.</t>
  </si>
  <si>
    <t>34. Con el Programa Formativo del Título</t>
  </si>
  <si>
    <t>33. Con su labor como docente del Título.</t>
  </si>
  <si>
    <t>32. Servicios de colaboración para la transferencia de resultados de la investigación.</t>
  </si>
  <si>
    <t>31. Facilidades para la incorporación de nuevos investigadores.</t>
  </si>
  <si>
    <t>230. Programa de recursos humanos de la Universidad de Cantabria (becas, contratos de investigación, etc.) para la investigación.</t>
  </si>
  <si>
    <t>29. Infraestructuras y espacios para el desarrollo de la actividad investigadora.</t>
  </si>
  <si>
    <t>28. Medidas y políticas de la Universidad de Cantabria para promover la investigación.</t>
  </si>
  <si>
    <t>27. Perfil con el que egresan los estudiantes del Título (cumplimiento de los objetivos iniciales, nivel de conocimientos, habilidades y competencias adquiridos por los estudiantes).</t>
  </si>
  <si>
    <t>26. Resultados alcanzados por los estudiantes que han superado la/las asignaturas que usted imparte en el Título.</t>
  </si>
  <si>
    <t>25. Instalaciones en general.</t>
  </si>
  <si>
    <t>24. Biblioteca (acondicionamiento, espacios, adecuación horaria).</t>
  </si>
  <si>
    <t>23. Laboratorios y aulas de prácticas (mobiliario, acústica, luminosidad, ventilación, calefacción, etc.).</t>
  </si>
  <si>
    <t>22. Aulas de teoría (mobiliario, acústica, luminosidad, ventilación, calefacción, etc.).</t>
  </si>
  <si>
    <t>21. Oportunidades de promoción profesional que brinda la Universidad de Cantabria.</t>
  </si>
  <si>
    <t>20. Oportunidades de movilidad que ofrece la Universidad de Cantabria.</t>
  </si>
  <si>
    <t>19. Planes de mejora docente de la Universidad de Cantabria (Plan de Formación del Profesorado, Unidad de Apoyo a la Docencia, publicación de materiales en abierto (OCW), etc.).</t>
  </si>
  <si>
    <t>18. Fondos y bases de datos bibliográficas.</t>
  </si>
  <si>
    <t>17. Canales de comunicación utilizados por el Centro y contenido de la información facilitada.</t>
  </si>
  <si>
    <t>16. Equipamiento de los laboratorios.</t>
  </si>
  <si>
    <t>15.Recursos materiales que el Centro y la Universidad ponen a disposición del profesorado para el desempeño de su labor docente (proyector, ordenador, pizarra digital, equipo de audio, etc.).</t>
  </si>
  <si>
    <t>14. Campus Virtual (Información, tramitación y consultas)</t>
  </si>
  <si>
    <t>CODIGO 
TITULACION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</si>
</sst>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color theme="1"/>
      <name val="Arial"/>
      <family val="2"/>
    </font>
    <font>
      <sz val="11"/>
      <color theme="1"/>
      <name val="Calibri"/>
      <family val="2"/>
      <scheme val="minor"/>
    </font>
    <font>
      <b/>
      <sz val="10"/>
      <color theme="1"/>
      <name val="Arial"/>
      <family val="2"/>
    </font>
    <font>
      <sz val="11"/>
      <color theme="1"/>
      <name val="Wingdings 2"/>
      <family val="1"/>
      <charset val="2"/>
    </font>
    <font>
      <sz val="9"/>
      <color theme="1"/>
      <name val="Arial"/>
      <family val="2"/>
    </font>
    <font>
      <sz val="9"/>
      <color rgb="FF000000"/>
      <name val="Arial"/>
      <family val="2"/>
    </font>
    <font>
      <b/>
      <u/>
      <sz val="14"/>
      <color theme="1"/>
      <name val="Arial"/>
      <family val="2"/>
    </font>
    <font>
      <b/>
      <sz val="10"/>
      <color rgb="FF000000"/>
      <name val="Arial"/>
      <family val="2"/>
    </font>
    <font>
      <sz val="10"/>
      <color theme="1"/>
      <name val="Arial"/>
      <family val="2"/>
    </font>
    <font>
      <sz val="10"/>
      <color indexed="8"/>
      <name val="Arial"/>
      <family val="2"/>
    </font>
    <font>
      <b/>
      <sz val="9"/>
      <color indexed="8"/>
      <name val="Arial"/>
      <family val="2"/>
    </font>
    <font>
      <b/>
      <sz val="9"/>
      <color theme="1"/>
      <name val="Arial"/>
      <family val="2"/>
    </font>
    <font>
      <sz val="10"/>
      <name val="Arial"/>
    </font>
    <font>
      <sz val="11"/>
      <color theme="1" tint="0.499984740745262"/>
      <name val="Calibri"/>
      <family val="2"/>
      <scheme val="minor"/>
    </font>
    <font>
      <b/>
      <sz val="18"/>
      <color theme="1"/>
      <name val="Calibri"/>
      <family val="2"/>
      <scheme val="minor"/>
    </font>
    <font>
      <b/>
      <sz val="12"/>
      <color theme="1"/>
      <name val="Calibri"/>
      <family val="2"/>
      <scheme val="minor"/>
    </font>
    <font>
      <b/>
      <sz val="10"/>
      <color indexed="8"/>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bottom/>
      <diagonal/>
    </border>
  </borders>
  <cellStyleXfs count="5">
    <xf numFmtId="0" fontId="0" fillId="0" borderId="0"/>
    <xf numFmtId="9" fontId="8" fillId="0" borderId="0" applyFont="0" applyFill="0" applyBorder="0" applyAlignment="0" applyProtection="0"/>
    <xf numFmtId="0" fontId="9" fillId="0" borderId="0"/>
    <xf numFmtId="0" fontId="1" fillId="0" borderId="0"/>
    <xf numFmtId="0" fontId="12" fillId="0" borderId="0"/>
  </cellStyleXfs>
  <cellXfs count="79">
    <xf numFmtId="0" fontId="0" fillId="0" borderId="0" xfId="0"/>
    <xf numFmtId="0" fontId="0" fillId="0" borderId="0" xfId="0" applyAlignment="1" applyProtection="1">
      <alignment vertical="center" wrapText="1"/>
      <protection locked="0"/>
    </xf>
    <xf numFmtId="0" fontId="4" fillId="0" borderId="0" xfId="0" applyFont="1"/>
    <xf numFmtId="0" fontId="2" fillId="0" borderId="2" xfId="0" applyFont="1" applyBorder="1" applyAlignment="1">
      <alignment horizontal="center" vertical="center"/>
    </xf>
    <xf numFmtId="0" fontId="0" fillId="0" borderId="1" xfId="0" applyBorder="1"/>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xf numFmtId="0" fontId="0" fillId="0" borderId="0" xfId="0"/>
    <xf numFmtId="0" fontId="0" fillId="0" borderId="1" xfId="0" applyBorder="1" applyAlignment="1" applyProtection="1">
      <alignment vertical="center" wrapText="1"/>
      <protection locked="0"/>
    </xf>
    <xf numFmtId="0" fontId="4" fillId="0" borderId="1" xfId="0" applyFont="1" applyBorder="1" applyAlignment="1">
      <alignment horizontal="center" vertical="center"/>
    </xf>
    <xf numFmtId="0" fontId="4" fillId="0" borderId="3" xfId="0" applyFont="1" applyBorder="1"/>
    <xf numFmtId="0" fontId="3" fillId="0" borderId="4" xfId="0" applyFont="1" applyBorder="1" applyAlignment="1">
      <alignment horizontal="center" vertical="center"/>
    </xf>
    <xf numFmtId="0" fontId="10" fillId="11" borderId="6" xfId="2" applyFont="1" applyFill="1" applyBorder="1" applyAlignment="1">
      <alignment vertical="center" wrapText="1"/>
    </xf>
    <xf numFmtId="0" fontId="4" fillId="0" borderId="1" xfId="0"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0" fontId="1" fillId="0" borderId="0" xfId="3" applyFont="1"/>
    <xf numFmtId="0" fontId="12" fillId="0" borderId="0" xfId="4"/>
    <xf numFmtId="0" fontId="0" fillId="0" borderId="0" xfId="0" applyAlignment="1">
      <alignment horizont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3" xfId="0" applyNumberFormat="1" applyFont="1" applyBorder="1" applyAlignment="1">
      <alignment horizontal="center" vertical="center" wrapText="1"/>
    </xf>
    <xf numFmtId="2" fontId="0" fillId="0" borderId="1" xfId="0" applyNumberFormat="1" applyBorder="1" applyAlignment="1">
      <alignment horizontal="center" vertical="center"/>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0" xfId="0" applyFont="1"/>
    <xf numFmtId="0" fontId="15" fillId="0" borderId="0" xfId="3" applyFont="1" applyAlignment="1">
      <alignment horizontal="center"/>
    </xf>
    <xf numFmtId="0" fontId="13" fillId="0" borderId="0" xfId="3" applyFont="1" applyAlignment="1">
      <alignment horizontal="center"/>
    </xf>
    <xf numFmtId="0" fontId="14" fillId="0" borderId="0" xfId="3" applyFont="1" applyAlignment="1">
      <alignment horizontal="center" vertical="distributed" wrapText="1"/>
    </xf>
    <xf numFmtId="0" fontId="14" fillId="0" borderId="0" xfId="3" applyFont="1" applyAlignment="1">
      <alignment horizontal="center" vertical="distributed"/>
    </xf>
    <xf numFmtId="0" fontId="15" fillId="0" borderId="0" xfId="3" applyFont="1" applyAlignment="1">
      <alignment horizontal="center" vertical="center"/>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4" xfId="0" applyFont="1" applyFill="1" applyBorder="1" applyAlignment="1">
      <alignment horizontal="left" vertical="center" wrapText="1"/>
    </xf>
    <xf numFmtId="0" fontId="6" fillId="0" borderId="0" xfId="0" applyFont="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7" fillId="8"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2" fontId="0" fillId="0" borderId="0" xfId="0" applyNumberFormat="1"/>
    <xf numFmtId="164" fontId="11" fillId="0" borderId="1" xfId="1"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1" xfId="0" applyFont="1" applyBorder="1" applyAlignment="1">
      <alignment horizontal="right" vertical="center" wrapText="1"/>
    </xf>
    <xf numFmtId="0" fontId="0" fillId="0" borderId="0" xfId="0" applyFont="1" applyAlignment="1">
      <alignment vertical="center"/>
    </xf>
    <xf numFmtId="0" fontId="0" fillId="0" borderId="0" xfId="0" applyFont="1" applyAlignment="1">
      <alignment horizontal="center" vertical="center"/>
    </xf>
    <xf numFmtId="2" fontId="0" fillId="0" borderId="0" xfId="0" applyNumberFormat="1" applyFont="1" applyAlignment="1">
      <alignment vertical="center"/>
    </xf>
    <xf numFmtId="0" fontId="2" fillId="0" borderId="0" xfId="0" applyFont="1" applyAlignment="1">
      <alignment vertical="center"/>
    </xf>
    <xf numFmtId="2" fontId="0" fillId="0" borderId="1" xfId="0" applyNumberFormat="1" applyFont="1" applyBorder="1" applyAlignment="1">
      <alignment horizontal="center" vertical="center"/>
    </xf>
    <xf numFmtId="164" fontId="0" fillId="0" borderId="1" xfId="1"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3" xfId="0" applyFont="1" applyBorder="1" applyAlignment="1">
      <alignment horizontal="left" vertical="center" wrapText="1"/>
    </xf>
    <xf numFmtId="0" fontId="16" fillId="11" borderId="6" xfId="2" applyFont="1" applyFill="1" applyBorder="1" applyAlignment="1">
      <alignment vertical="center" wrapText="1"/>
    </xf>
    <xf numFmtId="0" fontId="0" fillId="0" borderId="0" xfId="0" applyFont="1" applyAlignment="1">
      <alignment vertical="center" wrapText="1"/>
    </xf>
    <xf numFmtId="0" fontId="0" fillId="0" borderId="0" xfId="0" applyFont="1" applyAlignment="1" applyProtection="1">
      <alignment vertical="center" wrapText="1"/>
      <protection locked="0"/>
    </xf>
    <xf numFmtId="0" fontId="2" fillId="0" borderId="0"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5">
    <cellStyle name="Normal" xfId="0" builtinId="0"/>
    <cellStyle name="Normal 2" xfId="4"/>
    <cellStyle name="Normal 3 2" xfId="3"/>
    <cellStyle name="Normal_Hoja1_Valoración general" xfId="2"/>
    <cellStyle name="Porcentaje" xfId="1" builtinId="5"/>
  </cellStyles>
  <dxfs count="0"/>
  <tableStyles count="0" defaultTableStyle="TableStyleMedium2" defaultPivotStyle="PivotStyleLight16"/>
  <colors>
    <mruColors>
      <color rgb="FF50826E"/>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152400</xdr:rowOff>
    </xdr:from>
    <xdr:to>
      <xdr:col>1</xdr:col>
      <xdr:colOff>419100</xdr:colOff>
      <xdr:row>4</xdr:row>
      <xdr:rowOff>145007</xdr:rowOff>
    </xdr:to>
    <xdr:pic>
      <xdr:nvPicPr>
        <xdr:cNvPr id="2" name="1 Imagen" descr="Logo UC.jpg"/>
        <xdr:cNvPicPr>
          <a:picLocks noChangeAspect="1"/>
        </xdr:cNvPicPr>
      </xdr:nvPicPr>
      <xdr:blipFill>
        <a:blip xmlns:r="http://schemas.openxmlformats.org/officeDocument/2006/relationships" r:embed="rId1" cstate="print"/>
        <a:stretch>
          <a:fillRect/>
        </a:stretch>
      </xdr:blipFill>
      <xdr:spPr>
        <a:xfrm>
          <a:off x="428625" y="152400"/>
          <a:ext cx="752475" cy="754607"/>
        </a:xfrm>
        <a:prstGeom prst="rect">
          <a:avLst/>
        </a:prstGeom>
      </xdr:spPr>
    </xdr:pic>
    <xdr:clientData/>
  </xdr:twoCellAnchor>
  <xdr:twoCellAnchor editAs="oneCell">
    <xdr:from>
      <xdr:col>9</xdr:col>
      <xdr:colOff>82484</xdr:colOff>
      <xdr:row>0</xdr:row>
      <xdr:rowOff>76200</xdr:rowOff>
    </xdr:from>
    <xdr:to>
      <xdr:col>10</xdr:col>
      <xdr:colOff>390526</xdr:colOff>
      <xdr:row>4</xdr:row>
      <xdr:rowOff>76199</xdr:rowOff>
    </xdr:to>
    <xdr:pic>
      <xdr:nvPicPr>
        <xdr:cNvPr id="3" name="2 Imagen" descr="Calidad transparente.gif"/>
        <xdr:cNvPicPr>
          <a:picLocks noChangeAspect="1"/>
        </xdr:cNvPicPr>
      </xdr:nvPicPr>
      <xdr:blipFill>
        <a:blip xmlns:r="http://schemas.openxmlformats.org/officeDocument/2006/relationships" r:embed="rId2" cstate="print"/>
        <a:stretch>
          <a:fillRect/>
        </a:stretch>
      </xdr:blipFill>
      <xdr:spPr>
        <a:xfrm>
          <a:off x="6940484" y="76200"/>
          <a:ext cx="1070042" cy="7619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workbookViewId="0">
      <selection activeCell="G19" sqref="G19"/>
    </sheetView>
  </sheetViews>
  <sheetFormatPr baseColWidth="10" defaultRowHeight="12.75" x14ac:dyDescent="0.2"/>
  <cols>
    <col min="1" max="16384" width="11.42578125" style="17"/>
  </cols>
  <sheetData>
    <row r="1" spans="1:10" ht="15" x14ac:dyDescent="0.25">
      <c r="A1" s="16"/>
      <c r="B1" s="16"/>
      <c r="C1" s="16"/>
      <c r="D1" s="16"/>
      <c r="E1" s="16"/>
      <c r="F1" s="16"/>
      <c r="G1" s="16"/>
      <c r="H1" s="16"/>
      <c r="I1" s="16"/>
      <c r="J1" s="16"/>
    </row>
    <row r="2" spans="1:10" ht="15" x14ac:dyDescent="0.25">
      <c r="A2" s="16"/>
      <c r="B2" s="16"/>
      <c r="C2" s="29" t="s">
        <v>116</v>
      </c>
      <c r="D2" s="29"/>
      <c r="E2" s="29"/>
      <c r="F2" s="29"/>
      <c r="G2" s="29"/>
      <c r="H2" s="29"/>
      <c r="I2" s="29"/>
      <c r="J2" s="16"/>
    </row>
    <row r="3" spans="1:10" ht="15" x14ac:dyDescent="0.25">
      <c r="A3" s="16"/>
      <c r="B3" s="16"/>
      <c r="C3" s="29" t="s">
        <v>117</v>
      </c>
      <c r="D3" s="29"/>
      <c r="E3" s="29"/>
      <c r="F3" s="29"/>
      <c r="G3" s="29"/>
      <c r="H3" s="29"/>
      <c r="I3" s="29"/>
      <c r="J3" s="16"/>
    </row>
    <row r="4" spans="1:10" ht="15" x14ac:dyDescent="0.25">
      <c r="A4" s="16"/>
      <c r="B4" s="16"/>
      <c r="C4" s="16"/>
      <c r="D4" s="16"/>
      <c r="E4" s="16"/>
      <c r="F4" s="16"/>
      <c r="G4" s="16"/>
      <c r="H4" s="16"/>
      <c r="I4" s="16"/>
      <c r="J4" s="16"/>
    </row>
    <row r="5" spans="1:10" ht="15" x14ac:dyDescent="0.25">
      <c r="A5" s="16"/>
      <c r="B5" s="16"/>
      <c r="C5" s="16"/>
      <c r="D5" s="16"/>
      <c r="E5" s="16"/>
      <c r="F5" s="16"/>
      <c r="G5" s="16"/>
      <c r="H5" s="16"/>
      <c r="I5" s="16"/>
      <c r="J5" s="16"/>
    </row>
    <row r="6" spans="1:10" ht="15" x14ac:dyDescent="0.25">
      <c r="A6" s="16"/>
      <c r="B6" s="16"/>
      <c r="C6" s="16"/>
      <c r="D6" s="16"/>
      <c r="E6" s="16"/>
      <c r="F6" s="16"/>
      <c r="G6" s="16"/>
      <c r="H6" s="16"/>
      <c r="I6" s="16"/>
      <c r="J6" s="16"/>
    </row>
    <row r="7" spans="1:10" ht="15" x14ac:dyDescent="0.25">
      <c r="A7" s="16"/>
      <c r="B7" s="16"/>
      <c r="C7" s="16"/>
      <c r="D7" s="16"/>
      <c r="E7" s="16"/>
      <c r="F7" s="16"/>
      <c r="G7" s="16"/>
      <c r="H7" s="16"/>
      <c r="I7" s="16"/>
      <c r="J7" s="16"/>
    </row>
    <row r="8" spans="1:10" ht="15" x14ac:dyDescent="0.25">
      <c r="A8" s="16"/>
      <c r="B8" s="16"/>
      <c r="C8" s="16"/>
      <c r="D8" s="16"/>
      <c r="E8" s="16"/>
      <c r="F8" s="16"/>
      <c r="G8" s="16"/>
      <c r="H8" s="16"/>
      <c r="I8" s="16"/>
      <c r="J8" s="16"/>
    </row>
    <row r="9" spans="1:10" ht="15" x14ac:dyDescent="0.25">
      <c r="A9" s="16"/>
      <c r="B9" s="16"/>
      <c r="C9" s="16"/>
      <c r="D9" s="16"/>
      <c r="E9" s="16"/>
      <c r="F9" s="16"/>
      <c r="G9" s="16"/>
      <c r="H9" s="16"/>
      <c r="I9" s="16"/>
      <c r="J9" s="16"/>
    </row>
    <row r="10" spans="1:10" ht="15" x14ac:dyDescent="0.25">
      <c r="A10" s="16"/>
      <c r="B10" s="30" t="s">
        <v>120</v>
      </c>
      <c r="C10" s="31"/>
      <c r="D10" s="31"/>
      <c r="E10" s="31"/>
      <c r="F10" s="31"/>
      <c r="G10" s="31"/>
      <c r="H10" s="31"/>
      <c r="I10" s="31"/>
      <c r="J10" s="31"/>
    </row>
    <row r="11" spans="1:10" ht="15" x14ac:dyDescent="0.25">
      <c r="A11" s="16"/>
      <c r="B11" s="31"/>
      <c r="C11" s="31"/>
      <c r="D11" s="31"/>
      <c r="E11" s="31"/>
      <c r="F11" s="31"/>
      <c r="G11" s="31"/>
      <c r="H11" s="31"/>
      <c r="I11" s="31"/>
      <c r="J11" s="31"/>
    </row>
    <row r="12" spans="1:10" ht="15" x14ac:dyDescent="0.25">
      <c r="A12" s="16"/>
      <c r="B12" s="31"/>
      <c r="C12" s="31"/>
      <c r="D12" s="31"/>
      <c r="E12" s="31"/>
      <c r="F12" s="31"/>
      <c r="G12" s="31"/>
      <c r="H12" s="31"/>
      <c r="I12" s="31"/>
      <c r="J12" s="31"/>
    </row>
    <row r="13" spans="1:10" ht="15" x14ac:dyDescent="0.25">
      <c r="A13" s="16"/>
      <c r="B13" s="16"/>
      <c r="C13" s="16"/>
      <c r="D13" s="16"/>
      <c r="E13" s="16"/>
      <c r="F13" s="16"/>
      <c r="G13" s="16"/>
      <c r="H13" s="16"/>
      <c r="I13" s="16"/>
      <c r="J13" s="16"/>
    </row>
    <row r="14" spans="1:10" ht="15.75" x14ac:dyDescent="0.25">
      <c r="A14" s="16"/>
      <c r="B14" s="28" t="s">
        <v>118</v>
      </c>
      <c r="C14" s="28"/>
      <c r="D14" s="28"/>
      <c r="E14" s="28"/>
      <c r="F14" s="28"/>
      <c r="G14" s="28"/>
      <c r="H14" s="28"/>
      <c r="I14" s="28"/>
      <c r="J14" s="28"/>
    </row>
    <row r="15" spans="1:10" ht="15.75" x14ac:dyDescent="0.25">
      <c r="A15" s="16"/>
      <c r="B15" s="32" t="s">
        <v>119</v>
      </c>
      <c r="C15" s="32"/>
      <c r="D15" s="32"/>
      <c r="E15" s="32"/>
      <c r="F15" s="32"/>
      <c r="G15" s="32"/>
      <c r="H15" s="32"/>
      <c r="I15" s="32"/>
      <c r="J15" s="32"/>
    </row>
    <row r="16" spans="1:10" ht="15.75" x14ac:dyDescent="0.25">
      <c r="A16" s="16"/>
      <c r="B16" s="28" t="s">
        <v>156</v>
      </c>
      <c r="C16" s="28"/>
      <c r="D16" s="28"/>
      <c r="E16" s="28"/>
      <c r="F16" s="28"/>
      <c r="G16" s="28"/>
      <c r="H16" s="28"/>
      <c r="I16" s="28"/>
      <c r="J16" s="28"/>
    </row>
    <row r="17" spans="1:10" ht="15.75" x14ac:dyDescent="0.25">
      <c r="A17" s="16"/>
      <c r="B17" s="28" t="s">
        <v>121</v>
      </c>
      <c r="C17" s="28"/>
      <c r="D17" s="28"/>
      <c r="E17" s="28"/>
      <c r="F17" s="28"/>
      <c r="G17" s="28"/>
      <c r="H17" s="28"/>
      <c r="I17" s="28"/>
      <c r="J17" s="28"/>
    </row>
    <row r="18" spans="1:10" ht="15" x14ac:dyDescent="0.25">
      <c r="A18" s="16"/>
      <c r="B18" s="16"/>
      <c r="C18" s="16"/>
      <c r="D18" s="16"/>
      <c r="E18" s="16"/>
      <c r="F18" s="16"/>
      <c r="G18" s="16"/>
      <c r="H18" s="16"/>
      <c r="I18" s="16"/>
      <c r="J18" s="16"/>
    </row>
    <row r="19" spans="1:10" ht="15" x14ac:dyDescent="0.25">
      <c r="A19" s="16"/>
      <c r="B19" s="16"/>
      <c r="C19" s="16"/>
      <c r="D19" s="16"/>
      <c r="E19" s="16"/>
      <c r="F19" s="16"/>
      <c r="G19" s="16"/>
      <c r="H19" s="16"/>
      <c r="I19" s="16"/>
      <c r="J19" s="16"/>
    </row>
  </sheetData>
  <mergeCells count="7">
    <mergeCell ref="B17:J17"/>
    <mergeCell ref="C2:I2"/>
    <mergeCell ref="C3:I3"/>
    <mergeCell ref="B10:J12"/>
    <mergeCell ref="B14:J14"/>
    <mergeCell ref="B15:J15"/>
    <mergeCell ref="B16:J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election sqref="A1:B1"/>
    </sheetView>
  </sheetViews>
  <sheetFormatPr baseColWidth="10" defaultRowHeight="12.75" x14ac:dyDescent="0.2"/>
  <cols>
    <col min="1" max="1" width="11.42578125" style="2"/>
    <col min="2" max="2" width="68.42578125" style="2" customWidth="1"/>
    <col min="3" max="16384" width="11.42578125" style="8"/>
  </cols>
  <sheetData>
    <row r="1" spans="1:8" ht="55.5" customHeight="1" x14ac:dyDescent="0.2">
      <c r="A1" s="39" t="s">
        <v>122</v>
      </c>
      <c r="B1" s="39"/>
    </row>
    <row r="2" spans="1:8" ht="39.75" customHeight="1" x14ac:dyDescent="0.2">
      <c r="C2" s="3">
        <v>0</v>
      </c>
      <c r="D2" s="3">
        <v>1</v>
      </c>
      <c r="E2" s="3">
        <v>2</v>
      </c>
      <c r="F2" s="3">
        <v>3</v>
      </c>
      <c r="G2" s="3">
        <v>4</v>
      </c>
      <c r="H2" s="3">
        <v>5</v>
      </c>
    </row>
    <row r="3" spans="1:8" ht="12.75" customHeight="1" x14ac:dyDescent="0.2">
      <c r="A3" s="40" t="s">
        <v>16</v>
      </c>
      <c r="B3" s="41"/>
      <c r="C3" s="4"/>
      <c r="D3" s="4"/>
      <c r="E3" s="4"/>
      <c r="F3" s="4"/>
      <c r="G3" s="4"/>
      <c r="H3" s="4"/>
    </row>
    <row r="4" spans="1:8" ht="25.5" x14ac:dyDescent="0.2">
      <c r="A4" s="5">
        <v>1</v>
      </c>
      <c r="B4" s="9" t="s">
        <v>27</v>
      </c>
      <c r="C4" s="6" t="s">
        <v>2</v>
      </c>
      <c r="D4" s="6" t="s">
        <v>2</v>
      </c>
      <c r="E4" s="6" t="s">
        <v>2</v>
      </c>
      <c r="F4" s="6" t="s">
        <v>2</v>
      </c>
      <c r="G4" s="6" t="s">
        <v>2</v>
      </c>
      <c r="H4" s="6" t="s">
        <v>2</v>
      </c>
    </row>
    <row r="5" spans="1:8" ht="14.25" x14ac:dyDescent="0.2">
      <c r="A5" s="5">
        <v>2</v>
      </c>
      <c r="B5" s="9" t="s">
        <v>28</v>
      </c>
      <c r="C5" s="6" t="s">
        <v>2</v>
      </c>
      <c r="D5" s="6" t="s">
        <v>2</v>
      </c>
      <c r="E5" s="6" t="s">
        <v>2</v>
      </c>
      <c r="F5" s="6" t="s">
        <v>2</v>
      </c>
      <c r="G5" s="6" t="s">
        <v>2</v>
      </c>
      <c r="H5" s="6" t="s">
        <v>2</v>
      </c>
    </row>
    <row r="6" spans="1:8" ht="14.25" x14ac:dyDescent="0.2">
      <c r="A6" s="5">
        <v>3</v>
      </c>
      <c r="B6" s="9" t="s">
        <v>29</v>
      </c>
      <c r="C6" s="6" t="s">
        <v>2</v>
      </c>
      <c r="D6" s="6" t="s">
        <v>2</v>
      </c>
      <c r="E6" s="6" t="s">
        <v>2</v>
      </c>
      <c r="F6" s="6" t="s">
        <v>2</v>
      </c>
      <c r="G6" s="6" t="s">
        <v>2</v>
      </c>
      <c r="H6" s="6" t="s">
        <v>2</v>
      </c>
    </row>
    <row r="7" spans="1:8" ht="25.5" x14ac:dyDescent="0.2">
      <c r="A7" s="5">
        <v>4</v>
      </c>
      <c r="B7" s="9" t="s">
        <v>30</v>
      </c>
      <c r="C7" s="6" t="s">
        <v>2</v>
      </c>
      <c r="D7" s="6" t="s">
        <v>2</v>
      </c>
      <c r="E7" s="6" t="s">
        <v>2</v>
      </c>
      <c r="F7" s="6" t="s">
        <v>2</v>
      </c>
      <c r="G7" s="6" t="s">
        <v>2</v>
      </c>
      <c r="H7" s="6" t="s">
        <v>2</v>
      </c>
    </row>
    <row r="8" spans="1:8" x14ac:dyDescent="0.2">
      <c r="A8" s="7"/>
      <c r="B8" s="7"/>
      <c r="C8" s="4"/>
      <c r="D8" s="4"/>
      <c r="E8" s="4"/>
      <c r="F8" s="4"/>
      <c r="G8" s="4"/>
      <c r="H8" s="4"/>
    </row>
    <row r="9" spans="1:8" ht="12.75" customHeight="1" x14ac:dyDescent="0.2">
      <c r="A9" s="42" t="s">
        <v>17</v>
      </c>
      <c r="B9" s="43"/>
      <c r="C9" s="4"/>
      <c r="D9" s="4"/>
      <c r="E9" s="4"/>
      <c r="F9" s="4"/>
      <c r="G9" s="4"/>
      <c r="H9" s="4"/>
    </row>
    <row r="10" spans="1:8" ht="25.5" x14ac:dyDescent="0.2">
      <c r="A10" s="5">
        <v>5</v>
      </c>
      <c r="B10" s="9" t="s">
        <v>31</v>
      </c>
      <c r="C10" s="6" t="s">
        <v>2</v>
      </c>
      <c r="D10" s="6" t="s">
        <v>2</v>
      </c>
      <c r="E10" s="6" t="s">
        <v>2</v>
      </c>
      <c r="F10" s="6" t="s">
        <v>2</v>
      </c>
      <c r="G10" s="6" t="s">
        <v>2</v>
      </c>
      <c r="H10" s="6" t="s">
        <v>2</v>
      </c>
    </row>
    <row r="11" spans="1:8" ht="14.25" x14ac:dyDescent="0.2">
      <c r="A11" s="5">
        <v>6</v>
      </c>
      <c r="B11" s="9" t="s">
        <v>32</v>
      </c>
      <c r="C11" s="6" t="s">
        <v>2</v>
      </c>
      <c r="D11" s="6" t="s">
        <v>2</v>
      </c>
      <c r="E11" s="6" t="s">
        <v>2</v>
      </c>
      <c r="F11" s="6" t="s">
        <v>2</v>
      </c>
      <c r="G11" s="6" t="s">
        <v>2</v>
      </c>
      <c r="H11" s="6" t="s">
        <v>2</v>
      </c>
    </row>
    <row r="12" spans="1:8" ht="14.25" x14ac:dyDescent="0.2">
      <c r="A12" s="5">
        <v>7</v>
      </c>
      <c r="B12" s="9" t="s">
        <v>33</v>
      </c>
      <c r="C12" s="6" t="s">
        <v>2</v>
      </c>
      <c r="D12" s="6" t="s">
        <v>2</v>
      </c>
      <c r="E12" s="6" t="s">
        <v>2</v>
      </c>
      <c r="F12" s="6" t="s">
        <v>2</v>
      </c>
      <c r="G12" s="6" t="s">
        <v>2</v>
      </c>
      <c r="H12" s="6" t="s">
        <v>2</v>
      </c>
    </row>
    <row r="13" spans="1:8" ht="38.25" x14ac:dyDescent="0.2">
      <c r="A13" s="5">
        <v>8</v>
      </c>
      <c r="B13" s="9" t="s">
        <v>34</v>
      </c>
      <c r="C13" s="6" t="s">
        <v>2</v>
      </c>
      <c r="D13" s="6" t="s">
        <v>2</v>
      </c>
      <c r="E13" s="6" t="s">
        <v>2</v>
      </c>
      <c r="F13" s="6" t="s">
        <v>2</v>
      </c>
      <c r="G13" s="6" t="s">
        <v>2</v>
      </c>
      <c r="H13" s="6" t="s">
        <v>2</v>
      </c>
    </row>
    <row r="14" spans="1:8" ht="51" x14ac:dyDescent="0.2">
      <c r="A14" s="5">
        <v>9</v>
      </c>
      <c r="B14" s="9" t="s">
        <v>35</v>
      </c>
      <c r="C14" s="6" t="s">
        <v>2</v>
      </c>
      <c r="D14" s="6" t="s">
        <v>2</v>
      </c>
      <c r="E14" s="6" t="s">
        <v>2</v>
      </c>
      <c r="F14" s="6" t="s">
        <v>2</v>
      </c>
      <c r="G14" s="6" t="s">
        <v>2</v>
      </c>
      <c r="H14" s="6" t="s">
        <v>2</v>
      </c>
    </row>
    <row r="15" spans="1:8" ht="25.5" x14ac:dyDescent="0.2">
      <c r="A15" s="10">
        <v>10</v>
      </c>
      <c r="B15" s="9" t="s">
        <v>36</v>
      </c>
      <c r="C15" s="6" t="s">
        <v>2</v>
      </c>
      <c r="D15" s="6" t="s">
        <v>2</v>
      </c>
      <c r="E15" s="6" t="s">
        <v>2</v>
      </c>
      <c r="F15" s="6" t="s">
        <v>2</v>
      </c>
      <c r="G15" s="6" t="s">
        <v>2</v>
      </c>
      <c r="H15" s="6" t="s">
        <v>2</v>
      </c>
    </row>
    <row r="16" spans="1:8" x14ac:dyDescent="0.2">
      <c r="A16" s="7"/>
      <c r="B16" s="7"/>
      <c r="C16" s="4"/>
      <c r="D16" s="4"/>
      <c r="E16" s="4"/>
      <c r="F16" s="4"/>
      <c r="G16" s="4"/>
      <c r="H16" s="4"/>
    </row>
    <row r="17" spans="1:8" ht="12.75" customHeight="1" x14ac:dyDescent="0.2">
      <c r="A17" s="44" t="s">
        <v>18</v>
      </c>
      <c r="B17" s="45"/>
      <c r="C17" s="4"/>
      <c r="D17" s="4"/>
      <c r="E17" s="4"/>
      <c r="F17" s="4"/>
      <c r="G17" s="4"/>
      <c r="H17" s="4"/>
    </row>
    <row r="18" spans="1:8" ht="14.25" x14ac:dyDescent="0.2">
      <c r="A18" s="5">
        <v>11</v>
      </c>
      <c r="B18" s="9" t="s">
        <v>3</v>
      </c>
      <c r="C18" s="6" t="s">
        <v>2</v>
      </c>
      <c r="D18" s="6" t="s">
        <v>2</v>
      </c>
      <c r="E18" s="6" t="s">
        <v>2</v>
      </c>
      <c r="F18" s="6" t="s">
        <v>2</v>
      </c>
      <c r="G18" s="6" t="s">
        <v>2</v>
      </c>
      <c r="H18" s="6" t="s">
        <v>2</v>
      </c>
    </row>
    <row r="19" spans="1:8" ht="14.25" x14ac:dyDescent="0.2">
      <c r="A19" s="5">
        <v>12</v>
      </c>
      <c r="B19" s="9" t="s">
        <v>37</v>
      </c>
      <c r="C19" s="6" t="s">
        <v>2</v>
      </c>
      <c r="D19" s="6" t="s">
        <v>2</v>
      </c>
      <c r="E19" s="6" t="s">
        <v>2</v>
      </c>
      <c r="F19" s="6" t="s">
        <v>2</v>
      </c>
      <c r="G19" s="6" t="s">
        <v>2</v>
      </c>
      <c r="H19" s="6" t="s">
        <v>2</v>
      </c>
    </row>
    <row r="20" spans="1:8" ht="38.25" x14ac:dyDescent="0.2">
      <c r="A20" s="5">
        <v>13</v>
      </c>
      <c r="B20" s="9" t="s">
        <v>38</v>
      </c>
      <c r="C20" s="6" t="s">
        <v>2</v>
      </c>
      <c r="D20" s="6" t="s">
        <v>2</v>
      </c>
      <c r="E20" s="6" t="s">
        <v>2</v>
      </c>
      <c r="F20" s="6" t="s">
        <v>2</v>
      </c>
      <c r="G20" s="6" t="s">
        <v>2</v>
      </c>
      <c r="H20" s="6" t="s">
        <v>2</v>
      </c>
    </row>
    <row r="21" spans="1:8" ht="14.25" x14ac:dyDescent="0.2">
      <c r="A21" s="5">
        <v>14</v>
      </c>
      <c r="B21" s="9" t="s">
        <v>39</v>
      </c>
      <c r="C21" s="6" t="s">
        <v>2</v>
      </c>
      <c r="D21" s="6" t="s">
        <v>2</v>
      </c>
      <c r="E21" s="6" t="s">
        <v>2</v>
      </c>
      <c r="F21" s="6" t="s">
        <v>2</v>
      </c>
      <c r="G21" s="6" t="s">
        <v>2</v>
      </c>
      <c r="H21" s="6" t="s">
        <v>2</v>
      </c>
    </row>
    <row r="22" spans="1:8" ht="25.5" x14ac:dyDescent="0.2">
      <c r="A22" s="5">
        <v>15</v>
      </c>
      <c r="B22" s="9" t="s">
        <v>40</v>
      </c>
      <c r="C22" s="6" t="s">
        <v>2</v>
      </c>
      <c r="D22" s="6" t="s">
        <v>2</v>
      </c>
      <c r="E22" s="6" t="s">
        <v>2</v>
      </c>
      <c r="F22" s="6" t="s">
        <v>2</v>
      </c>
      <c r="G22" s="6" t="s">
        <v>2</v>
      </c>
      <c r="H22" s="6" t="s">
        <v>2</v>
      </c>
    </row>
    <row r="23" spans="1:8" ht="14.25" x14ac:dyDescent="0.2">
      <c r="A23" s="5">
        <v>16</v>
      </c>
      <c r="B23" s="9" t="s">
        <v>41</v>
      </c>
      <c r="C23" s="6" t="s">
        <v>2</v>
      </c>
      <c r="D23" s="6" t="s">
        <v>2</v>
      </c>
      <c r="E23" s="6" t="s">
        <v>2</v>
      </c>
      <c r="F23" s="6" t="s">
        <v>2</v>
      </c>
      <c r="G23" s="6" t="s">
        <v>2</v>
      </c>
      <c r="H23" s="6" t="s">
        <v>2</v>
      </c>
    </row>
    <row r="24" spans="1:8" x14ac:dyDescent="0.2">
      <c r="A24" s="7"/>
      <c r="B24" s="7"/>
      <c r="C24" s="4"/>
      <c r="D24" s="4"/>
      <c r="E24" s="4"/>
      <c r="F24" s="4"/>
      <c r="G24" s="4"/>
      <c r="H24" s="4"/>
    </row>
    <row r="25" spans="1:8" ht="12.75" customHeight="1" x14ac:dyDescent="0.2">
      <c r="A25" s="46" t="s">
        <v>42</v>
      </c>
      <c r="B25" s="47"/>
      <c r="C25" s="4"/>
      <c r="D25" s="4"/>
      <c r="E25" s="4"/>
      <c r="F25" s="4"/>
      <c r="G25" s="4"/>
      <c r="H25" s="4"/>
    </row>
    <row r="26" spans="1:8" ht="38.25" x14ac:dyDescent="0.2">
      <c r="A26" s="5">
        <v>17</v>
      </c>
      <c r="B26" s="9" t="s">
        <v>43</v>
      </c>
      <c r="C26" s="6" t="s">
        <v>2</v>
      </c>
      <c r="D26" s="6" t="s">
        <v>2</v>
      </c>
      <c r="E26" s="6" t="s">
        <v>2</v>
      </c>
      <c r="F26" s="6" t="s">
        <v>2</v>
      </c>
      <c r="G26" s="6" t="s">
        <v>2</v>
      </c>
      <c r="H26" s="6" t="s">
        <v>2</v>
      </c>
    </row>
    <row r="27" spans="1:8" ht="14.25" x14ac:dyDescent="0.2">
      <c r="A27" s="5">
        <v>18</v>
      </c>
      <c r="B27" s="9" t="s">
        <v>44</v>
      </c>
      <c r="C27" s="6" t="s">
        <v>2</v>
      </c>
      <c r="D27" s="6" t="s">
        <v>2</v>
      </c>
      <c r="E27" s="6" t="s">
        <v>2</v>
      </c>
      <c r="F27" s="6" t="s">
        <v>2</v>
      </c>
      <c r="G27" s="6" t="s">
        <v>2</v>
      </c>
      <c r="H27" s="6" t="s">
        <v>2</v>
      </c>
    </row>
    <row r="28" spans="1:8" ht="14.25" x14ac:dyDescent="0.2">
      <c r="A28" s="5">
        <v>19</v>
      </c>
      <c r="B28" s="9" t="s">
        <v>45</v>
      </c>
      <c r="C28" s="6" t="s">
        <v>2</v>
      </c>
      <c r="D28" s="6" t="s">
        <v>2</v>
      </c>
      <c r="E28" s="6" t="s">
        <v>2</v>
      </c>
      <c r="F28" s="6" t="s">
        <v>2</v>
      </c>
      <c r="G28" s="6" t="s">
        <v>2</v>
      </c>
      <c r="H28" s="6" t="s">
        <v>2</v>
      </c>
    </row>
    <row r="29" spans="1:8" x14ac:dyDescent="0.2">
      <c r="A29" s="7"/>
      <c r="B29" s="7"/>
      <c r="C29" s="4"/>
      <c r="D29" s="4"/>
      <c r="E29" s="4"/>
      <c r="F29" s="4"/>
      <c r="G29" s="4"/>
      <c r="H29" s="4"/>
    </row>
    <row r="30" spans="1:8" x14ac:dyDescent="0.2">
      <c r="A30" s="48" t="s">
        <v>20</v>
      </c>
      <c r="B30" s="48"/>
      <c r="C30" s="4"/>
      <c r="D30" s="4"/>
      <c r="E30" s="4"/>
      <c r="F30" s="4"/>
      <c r="G30" s="4"/>
      <c r="H30" s="4"/>
    </row>
    <row r="31" spans="1:8" ht="25.5" x14ac:dyDescent="0.2">
      <c r="A31" s="5">
        <v>20</v>
      </c>
      <c r="B31" s="9" t="s">
        <v>4</v>
      </c>
      <c r="C31" s="6" t="s">
        <v>2</v>
      </c>
      <c r="D31" s="6" t="s">
        <v>2</v>
      </c>
      <c r="E31" s="6" t="s">
        <v>2</v>
      </c>
      <c r="F31" s="6" t="s">
        <v>2</v>
      </c>
      <c r="G31" s="6" t="s">
        <v>2</v>
      </c>
      <c r="H31" s="6" t="s">
        <v>2</v>
      </c>
    </row>
    <row r="32" spans="1:8" ht="25.5" x14ac:dyDescent="0.2">
      <c r="A32" s="5">
        <v>21</v>
      </c>
      <c r="B32" s="9" t="s">
        <v>46</v>
      </c>
      <c r="C32" s="6" t="s">
        <v>2</v>
      </c>
      <c r="D32" s="6" t="s">
        <v>2</v>
      </c>
      <c r="E32" s="6" t="s">
        <v>2</v>
      </c>
      <c r="F32" s="6" t="s">
        <v>2</v>
      </c>
      <c r="G32" s="6" t="s">
        <v>2</v>
      </c>
      <c r="H32" s="6" t="s">
        <v>2</v>
      </c>
    </row>
    <row r="33" spans="1:8" ht="14.25" x14ac:dyDescent="0.2">
      <c r="A33" s="5">
        <v>22</v>
      </c>
      <c r="B33" s="9" t="s">
        <v>5</v>
      </c>
      <c r="C33" s="6" t="s">
        <v>2</v>
      </c>
      <c r="D33" s="6" t="s">
        <v>2</v>
      </c>
      <c r="E33" s="6" t="s">
        <v>2</v>
      </c>
      <c r="F33" s="6" t="s">
        <v>2</v>
      </c>
      <c r="G33" s="6" t="s">
        <v>2</v>
      </c>
      <c r="H33" s="6" t="s">
        <v>2</v>
      </c>
    </row>
    <row r="34" spans="1:8" ht="14.25" x14ac:dyDescent="0.2">
      <c r="A34" s="5">
        <v>23</v>
      </c>
      <c r="B34" s="9" t="s">
        <v>6</v>
      </c>
      <c r="C34" s="6" t="s">
        <v>2</v>
      </c>
      <c r="D34" s="6" t="s">
        <v>2</v>
      </c>
      <c r="E34" s="6" t="s">
        <v>2</v>
      </c>
      <c r="F34" s="6" t="s">
        <v>2</v>
      </c>
      <c r="G34" s="6" t="s">
        <v>2</v>
      </c>
      <c r="H34" s="6" t="s">
        <v>2</v>
      </c>
    </row>
    <row r="35" spans="1:8" x14ac:dyDescent="0.2">
      <c r="A35" s="7"/>
      <c r="B35" s="7"/>
      <c r="C35" s="4"/>
      <c r="D35" s="4"/>
      <c r="E35" s="4"/>
      <c r="F35" s="4"/>
      <c r="G35" s="4"/>
      <c r="H35" s="4"/>
    </row>
    <row r="36" spans="1:8" ht="12.75" customHeight="1" x14ac:dyDescent="0.2">
      <c r="A36" s="33" t="s">
        <v>47</v>
      </c>
      <c r="B36" s="34"/>
      <c r="C36" s="4"/>
      <c r="D36" s="4"/>
      <c r="E36" s="4"/>
      <c r="F36" s="4"/>
      <c r="G36" s="4"/>
      <c r="H36" s="4"/>
    </row>
    <row r="37" spans="1:8" ht="25.5" x14ac:dyDescent="0.2">
      <c r="A37" s="5">
        <v>24</v>
      </c>
      <c r="B37" s="9" t="s">
        <v>48</v>
      </c>
      <c r="C37" s="6" t="s">
        <v>2</v>
      </c>
      <c r="D37" s="6" t="s">
        <v>2</v>
      </c>
      <c r="E37" s="6" t="s">
        <v>2</v>
      </c>
      <c r="F37" s="6" t="s">
        <v>2</v>
      </c>
      <c r="G37" s="6" t="s">
        <v>2</v>
      </c>
      <c r="H37" s="6" t="s">
        <v>2</v>
      </c>
    </row>
    <row r="38" spans="1:8" ht="38.25" x14ac:dyDescent="0.2">
      <c r="A38" s="5">
        <v>25</v>
      </c>
      <c r="B38" s="9" t="s">
        <v>49</v>
      </c>
      <c r="C38" s="6" t="s">
        <v>2</v>
      </c>
      <c r="D38" s="6" t="s">
        <v>2</v>
      </c>
      <c r="E38" s="6" t="s">
        <v>2</v>
      </c>
      <c r="F38" s="6" t="s">
        <v>2</v>
      </c>
      <c r="G38" s="6" t="s">
        <v>2</v>
      </c>
      <c r="H38" s="6" t="s">
        <v>2</v>
      </c>
    </row>
    <row r="39" spans="1:8" x14ac:dyDescent="0.2">
      <c r="A39" s="7"/>
      <c r="B39" s="7"/>
      <c r="C39" s="4"/>
      <c r="D39" s="4"/>
      <c r="E39" s="4"/>
      <c r="F39" s="4"/>
      <c r="G39" s="4"/>
      <c r="H39" s="4"/>
    </row>
    <row r="40" spans="1:8" ht="12.75" customHeight="1" x14ac:dyDescent="0.2">
      <c r="A40" s="35" t="s">
        <v>20</v>
      </c>
      <c r="B40" s="36"/>
      <c r="C40" s="4"/>
      <c r="D40" s="4"/>
      <c r="E40" s="4"/>
      <c r="F40" s="4"/>
      <c r="G40" s="4"/>
      <c r="H40" s="4"/>
    </row>
    <row r="41" spans="1:8" ht="25.5" x14ac:dyDescent="0.2">
      <c r="A41" s="5">
        <v>26</v>
      </c>
      <c r="B41" s="9" t="s">
        <v>50</v>
      </c>
      <c r="C41" s="6" t="s">
        <v>2</v>
      </c>
      <c r="D41" s="6" t="s">
        <v>2</v>
      </c>
      <c r="E41" s="6" t="s">
        <v>2</v>
      </c>
      <c r="F41" s="6" t="s">
        <v>2</v>
      </c>
      <c r="G41" s="6" t="s">
        <v>2</v>
      </c>
      <c r="H41" s="6" t="s">
        <v>2</v>
      </c>
    </row>
    <row r="42" spans="1:8" ht="14.25" x14ac:dyDescent="0.2">
      <c r="A42" s="5">
        <v>27</v>
      </c>
      <c r="B42" s="9" t="s">
        <v>51</v>
      </c>
      <c r="C42" s="6" t="s">
        <v>2</v>
      </c>
      <c r="D42" s="6" t="s">
        <v>2</v>
      </c>
      <c r="E42" s="6" t="s">
        <v>2</v>
      </c>
      <c r="F42" s="6" t="s">
        <v>2</v>
      </c>
      <c r="G42" s="6" t="s">
        <v>2</v>
      </c>
      <c r="H42" s="6" t="s">
        <v>2</v>
      </c>
    </row>
    <row r="43" spans="1:8" ht="27" customHeight="1" x14ac:dyDescent="0.2">
      <c r="A43" s="5">
        <v>28</v>
      </c>
      <c r="B43" s="9" t="s">
        <v>52</v>
      </c>
      <c r="C43" s="6" t="s">
        <v>2</v>
      </c>
      <c r="D43" s="6" t="s">
        <v>2</v>
      </c>
      <c r="E43" s="6" t="s">
        <v>2</v>
      </c>
      <c r="F43" s="6" t="s">
        <v>2</v>
      </c>
      <c r="G43" s="6" t="s">
        <v>2</v>
      </c>
      <c r="H43" s="6" t="s">
        <v>2</v>
      </c>
    </row>
    <row r="44" spans="1:8" ht="25.5" customHeight="1" x14ac:dyDescent="0.2">
      <c r="A44" s="5">
        <v>29</v>
      </c>
      <c r="B44" s="9" t="s">
        <v>53</v>
      </c>
      <c r="C44" s="6" t="s">
        <v>2</v>
      </c>
      <c r="D44" s="6" t="s">
        <v>2</v>
      </c>
      <c r="E44" s="6" t="s">
        <v>2</v>
      </c>
      <c r="F44" s="6" t="s">
        <v>2</v>
      </c>
      <c r="G44" s="6" t="s">
        <v>2</v>
      </c>
      <c r="H44" s="6" t="s">
        <v>2</v>
      </c>
    </row>
    <row r="45" spans="1:8" ht="25.5" x14ac:dyDescent="0.2">
      <c r="A45" s="5">
        <v>30</v>
      </c>
      <c r="B45" s="9" t="s">
        <v>54</v>
      </c>
      <c r="C45" s="6" t="s">
        <v>2</v>
      </c>
      <c r="D45" s="6" t="s">
        <v>2</v>
      </c>
      <c r="E45" s="6" t="s">
        <v>2</v>
      </c>
      <c r="F45" s="6" t="s">
        <v>2</v>
      </c>
      <c r="G45" s="6" t="s">
        <v>2</v>
      </c>
      <c r="H45" s="6" t="s">
        <v>2</v>
      </c>
    </row>
    <row r="46" spans="1:8" x14ac:dyDescent="0.2">
      <c r="A46" s="11"/>
      <c r="B46" s="1"/>
      <c r="C46" s="4"/>
      <c r="D46" s="4"/>
      <c r="E46" s="4"/>
      <c r="F46" s="4"/>
      <c r="G46" s="4"/>
      <c r="H46" s="4"/>
    </row>
    <row r="47" spans="1:8" ht="12.75" customHeight="1" x14ac:dyDescent="0.2">
      <c r="A47" s="37" t="s">
        <v>55</v>
      </c>
      <c r="B47" s="38"/>
      <c r="C47" s="4"/>
      <c r="D47" s="4"/>
      <c r="E47" s="4"/>
      <c r="F47" s="4"/>
      <c r="G47" s="4"/>
      <c r="H47" s="4"/>
    </row>
    <row r="48" spans="1:8" ht="14.25" x14ac:dyDescent="0.2">
      <c r="A48" s="5">
        <v>31</v>
      </c>
      <c r="B48" s="9" t="s">
        <v>56</v>
      </c>
      <c r="C48" s="12" t="s">
        <v>2</v>
      </c>
      <c r="D48" s="6" t="s">
        <v>2</v>
      </c>
      <c r="E48" s="6" t="s">
        <v>2</v>
      </c>
      <c r="F48" s="6" t="s">
        <v>2</v>
      </c>
      <c r="G48" s="6" t="s">
        <v>2</v>
      </c>
      <c r="H48" s="6" t="s">
        <v>2</v>
      </c>
    </row>
    <row r="49" spans="1:8" ht="14.25" x14ac:dyDescent="0.2">
      <c r="A49" s="5">
        <v>32</v>
      </c>
      <c r="B49" s="9" t="s">
        <v>57</v>
      </c>
      <c r="C49" s="12" t="s">
        <v>2</v>
      </c>
      <c r="D49" s="6" t="s">
        <v>2</v>
      </c>
      <c r="E49" s="6" t="s">
        <v>2</v>
      </c>
      <c r="F49" s="6" t="s">
        <v>2</v>
      </c>
      <c r="G49" s="6" t="s">
        <v>2</v>
      </c>
      <c r="H49" s="6" t="s">
        <v>2</v>
      </c>
    </row>
    <row r="50" spans="1:8" ht="14.25" x14ac:dyDescent="0.2">
      <c r="A50" s="5">
        <v>33</v>
      </c>
      <c r="B50" s="9" t="s">
        <v>58</v>
      </c>
      <c r="C50" s="12" t="s">
        <v>2</v>
      </c>
      <c r="D50" s="6" t="s">
        <v>2</v>
      </c>
      <c r="E50" s="6" t="s">
        <v>2</v>
      </c>
      <c r="F50" s="6" t="s">
        <v>2</v>
      </c>
      <c r="G50" s="6" t="s">
        <v>2</v>
      </c>
      <c r="H50" s="6" t="s">
        <v>2</v>
      </c>
    </row>
  </sheetData>
  <mergeCells count="9">
    <mergeCell ref="A36:B36"/>
    <mergeCell ref="A40:B40"/>
    <mergeCell ref="A47:B47"/>
    <mergeCell ref="A1:B1"/>
    <mergeCell ref="A3:B3"/>
    <mergeCell ref="A9:B9"/>
    <mergeCell ref="A17:B17"/>
    <mergeCell ref="A25:B25"/>
    <mergeCell ref="A30:B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1"/>
  <sheetViews>
    <sheetView workbookViewId="0">
      <selection activeCell="A2" sqref="A2"/>
    </sheetView>
  </sheetViews>
  <sheetFormatPr baseColWidth="10" defaultRowHeight="12.75" x14ac:dyDescent="0.2"/>
  <cols>
    <col min="1" max="1" width="47.140625" style="8" customWidth="1"/>
    <col min="2" max="2" width="20.42578125" style="18" customWidth="1"/>
    <col min="3" max="3" width="12.85546875" style="18" customWidth="1"/>
    <col min="4" max="8" width="12.85546875" style="8" customWidth="1"/>
    <col min="9" max="27" width="12.5703125" style="8" customWidth="1"/>
    <col min="28" max="29" width="16.42578125" style="8" customWidth="1"/>
    <col min="30" max="36" width="12.5703125" style="8" customWidth="1"/>
    <col min="37" max="41" width="11.42578125" style="8" customWidth="1"/>
    <col min="42" max="42" width="12.5703125" style="8" customWidth="1"/>
    <col min="43" max="16384" width="11.42578125" style="8"/>
  </cols>
  <sheetData>
    <row r="1" spans="1:42" ht="41.25" customHeight="1" x14ac:dyDescent="0.2">
      <c r="E1" s="52" t="s">
        <v>83</v>
      </c>
      <c r="F1" s="52"/>
      <c r="G1" s="52"/>
      <c r="H1" s="52"/>
      <c r="I1" s="53" t="s">
        <v>16</v>
      </c>
      <c r="J1" s="53"/>
      <c r="K1" s="53"/>
      <c r="L1" s="53"/>
      <c r="M1" s="54" t="s">
        <v>17</v>
      </c>
      <c r="N1" s="54"/>
      <c r="O1" s="54"/>
      <c r="P1" s="54"/>
      <c r="Q1" s="54"/>
      <c r="R1" s="54"/>
      <c r="S1" s="55" t="s">
        <v>18</v>
      </c>
      <c r="T1" s="55"/>
      <c r="U1" s="55"/>
      <c r="V1" s="55"/>
      <c r="W1" s="55"/>
      <c r="X1" s="55"/>
      <c r="Y1" s="55"/>
      <c r="Z1" s="56" t="s">
        <v>19</v>
      </c>
      <c r="AA1" s="56"/>
      <c r="AB1" s="56"/>
      <c r="AC1" s="57" t="s">
        <v>20</v>
      </c>
      <c r="AD1" s="57"/>
      <c r="AE1" s="57"/>
      <c r="AF1" s="57"/>
      <c r="AG1" s="49" t="s">
        <v>21</v>
      </c>
      <c r="AH1" s="49"/>
      <c r="AI1" s="50" t="s">
        <v>22</v>
      </c>
      <c r="AJ1" s="50"/>
      <c r="AK1" s="50"/>
      <c r="AL1" s="50"/>
      <c r="AM1" s="50"/>
      <c r="AN1" s="51" t="s">
        <v>0</v>
      </c>
      <c r="AO1" s="51"/>
      <c r="AP1" s="51"/>
    </row>
    <row r="2" spans="1:42" ht="235.5" customHeight="1" x14ac:dyDescent="0.2">
      <c r="A2" s="19" t="s">
        <v>1</v>
      </c>
      <c r="B2" s="20" t="s">
        <v>9</v>
      </c>
      <c r="C2" s="20" t="s">
        <v>8</v>
      </c>
      <c r="D2" s="20" t="s">
        <v>7</v>
      </c>
      <c r="E2" s="20" t="s">
        <v>84</v>
      </c>
      <c r="F2" s="20" t="s">
        <v>85</v>
      </c>
      <c r="G2" s="20" t="s">
        <v>86</v>
      </c>
      <c r="H2" s="20" t="s">
        <v>87</v>
      </c>
      <c r="I2" s="1" t="s">
        <v>23</v>
      </c>
      <c r="J2" s="1" t="s">
        <v>24</v>
      </c>
      <c r="K2" s="1" t="s">
        <v>10</v>
      </c>
      <c r="L2" s="1" t="s">
        <v>11</v>
      </c>
      <c r="M2" s="1" t="s">
        <v>12</v>
      </c>
      <c r="N2" s="1" t="s">
        <v>25</v>
      </c>
      <c r="O2" s="1" t="s">
        <v>26</v>
      </c>
      <c r="P2" s="1" t="s">
        <v>13</v>
      </c>
      <c r="Q2" s="1" t="s">
        <v>14</v>
      </c>
      <c r="R2" s="1" t="s">
        <v>15</v>
      </c>
      <c r="S2" s="1" t="s">
        <v>123</v>
      </c>
      <c r="T2" s="1" t="s">
        <v>124</v>
      </c>
      <c r="U2" s="1" t="s">
        <v>159</v>
      </c>
      <c r="V2" s="1" t="s">
        <v>64</v>
      </c>
      <c r="W2" s="1" t="s">
        <v>65</v>
      </c>
      <c r="X2" s="1" t="s">
        <v>66</v>
      </c>
      <c r="Y2" s="1" t="s">
        <v>67</v>
      </c>
      <c r="Z2" s="1" t="s">
        <v>68</v>
      </c>
      <c r="AA2" s="1" t="s">
        <v>69</v>
      </c>
      <c r="AB2" s="1" t="s">
        <v>70</v>
      </c>
      <c r="AC2" s="1" t="s">
        <v>158</v>
      </c>
      <c r="AD2" s="1" t="s">
        <v>157</v>
      </c>
      <c r="AE2" s="1" t="s">
        <v>71</v>
      </c>
      <c r="AF2" s="1" t="s">
        <v>72</v>
      </c>
      <c r="AG2" s="1" t="s">
        <v>73</v>
      </c>
      <c r="AH2" s="1" t="s">
        <v>74</v>
      </c>
      <c r="AI2" s="1" t="s">
        <v>75</v>
      </c>
      <c r="AJ2" s="1" t="s">
        <v>76</v>
      </c>
      <c r="AK2" s="1" t="s">
        <v>77</v>
      </c>
      <c r="AL2" s="1" t="s">
        <v>78</v>
      </c>
      <c r="AM2" s="1" t="s">
        <v>79</v>
      </c>
      <c r="AN2" s="1" t="s">
        <v>80</v>
      </c>
      <c r="AO2" s="1" t="s">
        <v>81</v>
      </c>
      <c r="AP2" s="1" t="s">
        <v>82</v>
      </c>
    </row>
    <row r="3" spans="1:42" x14ac:dyDescent="0.2">
      <c r="A3" s="21" t="s">
        <v>125</v>
      </c>
      <c r="B3" s="22">
        <v>31</v>
      </c>
      <c r="C3" s="22">
        <v>18</v>
      </c>
      <c r="D3" s="15">
        <f>C3/B3</f>
        <v>0.58064516129032262</v>
      </c>
      <c r="E3" s="22">
        <v>12</v>
      </c>
      <c r="F3" s="15">
        <f>E3/C3</f>
        <v>0.66666666666666663</v>
      </c>
      <c r="G3" s="14">
        <v>6</v>
      </c>
      <c r="H3" s="15">
        <f>G3/C3</f>
        <v>0.33333333333333331</v>
      </c>
      <c r="I3" s="23">
        <v>4.3636363636363633</v>
      </c>
      <c r="J3" s="23">
        <v>4.5294117647058822</v>
      </c>
      <c r="K3" s="23">
        <v>4.384615384615385</v>
      </c>
      <c r="L3" s="23">
        <v>4.5999999999999996</v>
      </c>
      <c r="M3" s="23">
        <v>3.625</v>
      </c>
      <c r="N3" s="23">
        <v>4.7058823529411766</v>
      </c>
      <c r="O3" s="23">
        <v>4.666666666666667</v>
      </c>
      <c r="P3" s="23">
        <v>4.2777777777777777</v>
      </c>
      <c r="Q3" s="23">
        <v>4.7272727272727275</v>
      </c>
      <c r="R3" s="23">
        <v>4.666666666666667</v>
      </c>
      <c r="S3" s="23">
        <v>4.3076923076923075</v>
      </c>
      <c r="T3" s="23">
        <v>4.4285714285714288</v>
      </c>
      <c r="U3" s="23">
        <v>4.5999999999999996</v>
      </c>
      <c r="V3" s="23">
        <v>4.2666666666666666</v>
      </c>
      <c r="W3" s="23">
        <v>4.75</v>
      </c>
      <c r="X3" s="23">
        <v>4.5</v>
      </c>
      <c r="Y3" s="23">
        <v>4.5555555555555554</v>
      </c>
      <c r="Z3" s="23">
        <v>4.25</v>
      </c>
      <c r="AA3" s="23">
        <v>3.75</v>
      </c>
      <c r="AB3" s="23">
        <v>3.4166666666666665</v>
      </c>
      <c r="AC3" s="23">
        <v>3.9444444444444446</v>
      </c>
      <c r="AD3" s="23">
        <v>4.2</v>
      </c>
      <c r="AE3" s="23">
        <v>4.8125</v>
      </c>
      <c r="AF3" s="23">
        <v>4.0555555555555554</v>
      </c>
      <c r="AG3" s="23">
        <v>4.333333333333333</v>
      </c>
      <c r="AH3" s="23">
        <v>4.3636363636363633</v>
      </c>
      <c r="AI3" s="23">
        <v>3.6666666666666665</v>
      </c>
      <c r="AJ3" s="23">
        <v>3.3529411764705883</v>
      </c>
      <c r="AK3" s="23">
        <v>2.9285714285714284</v>
      </c>
      <c r="AL3" s="23">
        <v>2.6428571428571428</v>
      </c>
      <c r="AM3" s="23">
        <v>3.5714285714285716</v>
      </c>
      <c r="AN3" s="23">
        <v>4.6111111111111107</v>
      </c>
      <c r="AO3" s="23">
        <v>4.666666666666667</v>
      </c>
      <c r="AP3" s="23">
        <v>4.4444444444444446</v>
      </c>
    </row>
    <row r="4" spans="1:42" ht="24" x14ac:dyDescent="0.2">
      <c r="A4" s="21" t="s">
        <v>126</v>
      </c>
      <c r="B4" s="22">
        <v>117</v>
      </c>
      <c r="C4" s="22">
        <v>57</v>
      </c>
      <c r="D4" s="15">
        <f>C4/B4</f>
        <v>0.48717948717948717</v>
      </c>
      <c r="E4" s="22">
        <v>42</v>
      </c>
      <c r="F4" s="15">
        <f>E4/C4</f>
        <v>0.73684210526315785</v>
      </c>
      <c r="G4" s="14">
        <v>15</v>
      </c>
      <c r="H4" s="15">
        <f>G4/C4</f>
        <v>0.26315789473684209</v>
      </c>
      <c r="I4" s="23">
        <v>4.2926829268292686</v>
      </c>
      <c r="J4" s="23">
        <v>3.7307692307692308</v>
      </c>
      <c r="K4" s="23">
        <v>4.5306122448979593</v>
      </c>
      <c r="L4" s="23">
        <v>4.0555555555555554</v>
      </c>
      <c r="M4" s="23">
        <v>3.1481481481481484</v>
      </c>
      <c r="N4" s="23">
        <v>4.365384615384615</v>
      </c>
      <c r="O4" s="23">
        <v>4.3396226415094343</v>
      </c>
      <c r="P4" s="23">
        <v>3.2641509433962264</v>
      </c>
      <c r="Q4" s="23">
        <v>4.2702702702702702</v>
      </c>
      <c r="R4" s="23">
        <v>3.9714285714285715</v>
      </c>
      <c r="S4" s="23">
        <v>4.2037037037037033</v>
      </c>
      <c r="T4" s="23">
        <v>4.4800000000000004</v>
      </c>
      <c r="U4" s="23">
        <v>4.6842105263157894</v>
      </c>
      <c r="V4" s="23">
        <v>4.1454545454545455</v>
      </c>
      <c r="W4" s="23">
        <v>4.4090909090909092</v>
      </c>
      <c r="X4" s="23">
        <v>3.9245283018867925</v>
      </c>
      <c r="Y4" s="23">
        <v>4.2564102564102564</v>
      </c>
      <c r="Z4" s="23">
        <v>3.9807692307692308</v>
      </c>
      <c r="AA4" s="23">
        <v>3.4750000000000001</v>
      </c>
      <c r="AB4" s="23">
        <v>3.024390243902439</v>
      </c>
      <c r="AC4" s="23">
        <v>3.9090909090909092</v>
      </c>
      <c r="AD4" s="23">
        <v>4.1842105263157894</v>
      </c>
      <c r="AE4" s="23">
        <v>4.5652173913043477</v>
      </c>
      <c r="AF4" s="23">
        <v>4.1851851851851851</v>
      </c>
      <c r="AG4" s="23">
        <v>3.8545454545454545</v>
      </c>
      <c r="AH4" s="23">
        <v>3.641025641025641</v>
      </c>
      <c r="AI4" s="23">
        <v>3.2727272727272729</v>
      </c>
      <c r="AJ4" s="23">
        <v>3.5675675675675675</v>
      </c>
      <c r="AK4" s="23">
        <v>2.7894736842105261</v>
      </c>
      <c r="AL4" s="23">
        <v>2.4864864864864864</v>
      </c>
      <c r="AM4" s="23">
        <v>3.3888888888888888</v>
      </c>
      <c r="AN4" s="23">
        <v>4.3461538461538458</v>
      </c>
      <c r="AO4" s="23">
        <v>3.9473684210526314</v>
      </c>
      <c r="AP4" s="23">
        <v>3.92</v>
      </c>
    </row>
    <row r="5" spans="1:42" x14ac:dyDescent="0.2">
      <c r="A5" s="21" t="s">
        <v>127</v>
      </c>
      <c r="B5" s="22">
        <v>66</v>
      </c>
      <c r="C5" s="22">
        <v>35</v>
      </c>
      <c r="D5" s="15">
        <f>C5/B5</f>
        <v>0.53030303030303028</v>
      </c>
      <c r="E5" s="22">
        <v>30</v>
      </c>
      <c r="F5" s="15">
        <f>E5/C5</f>
        <v>0.8571428571428571</v>
      </c>
      <c r="G5" s="14">
        <v>5</v>
      </c>
      <c r="H5" s="15">
        <f>G5/C5</f>
        <v>0.14285714285714285</v>
      </c>
      <c r="I5" s="23">
        <v>3.5</v>
      </c>
      <c r="J5" s="23">
        <v>3.5862068965517242</v>
      </c>
      <c r="K5" s="23">
        <v>4.2666666666666666</v>
      </c>
      <c r="L5" s="23">
        <v>4.5</v>
      </c>
      <c r="M5" s="23">
        <v>2.7878787878787881</v>
      </c>
      <c r="N5" s="23">
        <v>4.2121212121212119</v>
      </c>
      <c r="O5" s="23">
        <v>4.21875</v>
      </c>
      <c r="P5" s="23">
        <v>3.1764705882352939</v>
      </c>
      <c r="Q5" s="23">
        <v>4.2857142857142856</v>
      </c>
      <c r="R5" s="23">
        <v>4</v>
      </c>
      <c r="S5" s="23">
        <v>4.5454545454545459</v>
      </c>
      <c r="T5" s="23">
        <v>4.068965517241379</v>
      </c>
      <c r="U5" s="23">
        <v>4.4074074074074074</v>
      </c>
      <c r="V5" s="23">
        <v>4.125</v>
      </c>
      <c r="W5" s="23">
        <v>4.25</v>
      </c>
      <c r="X5" s="23">
        <v>4.2307692307692308</v>
      </c>
      <c r="Y5" s="23">
        <v>3.3333333333333335</v>
      </c>
      <c r="Z5" s="23">
        <v>3.7307692307692308</v>
      </c>
      <c r="AA5" s="23">
        <v>3.4666666666666668</v>
      </c>
      <c r="AB5" s="23">
        <v>3.1428571428571428</v>
      </c>
      <c r="AC5" s="23">
        <v>3.9090909090909092</v>
      </c>
      <c r="AD5" s="23">
        <v>4.1428571428571432</v>
      </c>
      <c r="AE5" s="23">
        <v>4.354838709677419</v>
      </c>
      <c r="AF5" s="23">
        <v>4.125</v>
      </c>
      <c r="AG5" s="23">
        <v>3.7352941176470589</v>
      </c>
      <c r="AH5" s="23">
        <v>3.4814814814814814</v>
      </c>
      <c r="AI5" s="23">
        <v>3.4444444444444446</v>
      </c>
      <c r="AJ5" s="23">
        <v>3.7272727272727271</v>
      </c>
      <c r="AK5" s="23">
        <v>3.1481481481481484</v>
      </c>
      <c r="AL5" s="23">
        <v>2.625</v>
      </c>
      <c r="AM5" s="23">
        <v>3.5263157894736841</v>
      </c>
      <c r="AN5" s="23">
        <v>3.9696969696969697</v>
      </c>
      <c r="AO5" s="23">
        <v>3.4444444444444446</v>
      </c>
      <c r="AP5" s="23">
        <v>3.34375</v>
      </c>
    </row>
    <row r="6" spans="1:42" x14ac:dyDescent="0.2">
      <c r="A6" s="21" t="s">
        <v>128</v>
      </c>
      <c r="B6" s="22">
        <v>80</v>
      </c>
      <c r="C6" s="22">
        <v>38</v>
      </c>
      <c r="D6" s="15">
        <f>C6/B6</f>
        <v>0.47499999999999998</v>
      </c>
      <c r="E6" s="22">
        <v>26</v>
      </c>
      <c r="F6" s="15">
        <f>E6/C6</f>
        <v>0.68421052631578949</v>
      </c>
      <c r="G6" s="14">
        <v>12</v>
      </c>
      <c r="H6" s="15">
        <f>G6/C6</f>
        <v>0.31578947368421051</v>
      </c>
      <c r="I6" s="23">
        <v>4.3461538461538458</v>
      </c>
      <c r="J6" s="23">
        <v>4</v>
      </c>
      <c r="K6" s="23">
        <v>4.5769230769230766</v>
      </c>
      <c r="L6" s="23">
        <v>4.2777777777777777</v>
      </c>
      <c r="M6" s="23">
        <v>3.2727272727272729</v>
      </c>
      <c r="N6" s="23">
        <v>4.6875</v>
      </c>
      <c r="O6" s="23">
        <v>4.65625</v>
      </c>
      <c r="P6" s="23">
        <v>3.6451612903225805</v>
      </c>
      <c r="Q6" s="23">
        <v>4.384615384615385</v>
      </c>
      <c r="R6" s="23">
        <v>3.9130434782608696</v>
      </c>
      <c r="S6" s="23">
        <v>4.419354838709677</v>
      </c>
      <c r="T6" s="23">
        <v>4.7142857142857144</v>
      </c>
      <c r="U6" s="23">
        <v>4.4782608695652177</v>
      </c>
      <c r="V6" s="23">
        <v>4.21875</v>
      </c>
      <c r="W6" s="23">
        <v>4.1052631578947372</v>
      </c>
      <c r="X6" s="23">
        <v>4.2068965517241379</v>
      </c>
      <c r="Y6" s="23">
        <v>4.2608695652173916</v>
      </c>
      <c r="Z6" s="23">
        <v>4.0344827586206895</v>
      </c>
      <c r="AA6" s="23">
        <v>3.5384615384615383</v>
      </c>
      <c r="AB6" s="23">
        <v>3.1538461538461537</v>
      </c>
      <c r="AC6" s="23">
        <v>3.8181818181818183</v>
      </c>
      <c r="AD6" s="23">
        <v>4</v>
      </c>
      <c r="AE6" s="23">
        <v>4.4482758620689653</v>
      </c>
      <c r="AF6" s="23">
        <v>4.0909090909090908</v>
      </c>
      <c r="AG6" s="23">
        <v>4.0303030303030303</v>
      </c>
      <c r="AH6" s="23">
        <v>3.8333333333333335</v>
      </c>
      <c r="AI6" s="23">
        <v>2.896551724137931</v>
      </c>
      <c r="AJ6" s="23">
        <v>3.5769230769230771</v>
      </c>
      <c r="AK6" s="23">
        <v>2.8888888888888888</v>
      </c>
      <c r="AL6" s="23">
        <v>2.5416666666666665</v>
      </c>
      <c r="AM6" s="23">
        <v>3.4210526315789473</v>
      </c>
      <c r="AN6" s="23">
        <v>4.34375</v>
      </c>
      <c r="AO6" s="23">
        <v>4.1304347826086953</v>
      </c>
      <c r="AP6" s="23">
        <v>3.88</v>
      </c>
    </row>
    <row r="7" spans="1:42" x14ac:dyDescent="0.2">
      <c r="A7" s="21" t="s">
        <v>129</v>
      </c>
      <c r="B7" s="22">
        <v>51</v>
      </c>
      <c r="C7" s="22">
        <v>31</v>
      </c>
      <c r="D7" s="15">
        <f>C7/B7</f>
        <v>0.60784313725490191</v>
      </c>
      <c r="E7" s="22">
        <v>28</v>
      </c>
      <c r="F7" s="15">
        <f>E7/C7</f>
        <v>0.90322580645161288</v>
      </c>
      <c r="G7" s="14">
        <v>3</v>
      </c>
      <c r="H7" s="15">
        <f>G7/C7</f>
        <v>9.6774193548387094E-2</v>
      </c>
      <c r="I7" s="23">
        <v>4.0740740740740744</v>
      </c>
      <c r="J7" s="23">
        <v>3.8666666666666667</v>
      </c>
      <c r="K7" s="23">
        <v>4.4827586206896548</v>
      </c>
      <c r="L7" s="23">
        <v>4.2380952380952381</v>
      </c>
      <c r="M7" s="23">
        <v>3.5</v>
      </c>
      <c r="N7" s="23">
        <v>4.5172413793103452</v>
      </c>
      <c r="O7" s="23">
        <v>4.5517241379310347</v>
      </c>
      <c r="P7" s="23">
        <v>4.166666666666667</v>
      </c>
      <c r="Q7" s="23">
        <v>4.5769230769230766</v>
      </c>
      <c r="R7" s="23">
        <v>4.041666666666667</v>
      </c>
      <c r="S7" s="23">
        <v>4.8888888888888893</v>
      </c>
      <c r="T7" s="23">
        <v>4.5</v>
      </c>
      <c r="U7" s="23">
        <v>4.7857142857142856</v>
      </c>
      <c r="V7" s="23">
        <v>4.3448275862068968</v>
      </c>
      <c r="W7" s="23">
        <v>4.4000000000000004</v>
      </c>
      <c r="X7" s="23">
        <v>4.1785714285714288</v>
      </c>
      <c r="Y7" s="23">
        <v>4.5384615384615383</v>
      </c>
      <c r="Z7" s="23">
        <v>4.1481481481481479</v>
      </c>
      <c r="AA7" s="23">
        <v>3.9166666666666665</v>
      </c>
      <c r="AB7" s="23">
        <v>3.375</v>
      </c>
      <c r="AC7" s="23">
        <v>3.9333333333333331</v>
      </c>
      <c r="AD7" s="23">
        <v>3.9629629629629628</v>
      </c>
      <c r="AE7" s="23">
        <v>4.0434782608695654</v>
      </c>
      <c r="AF7" s="23">
        <v>3.9310344827586206</v>
      </c>
      <c r="AG7" s="23">
        <v>4.1724137931034484</v>
      </c>
      <c r="AH7" s="23">
        <v>4.2592592592592595</v>
      </c>
      <c r="AI7" s="23">
        <v>3.5769230769230771</v>
      </c>
      <c r="AJ7" s="23">
        <v>3.3</v>
      </c>
      <c r="AK7" s="23">
        <v>3.0833333333333335</v>
      </c>
      <c r="AL7" s="23">
        <v>2.9166666666666665</v>
      </c>
      <c r="AM7" s="23">
        <v>3.2105263157894739</v>
      </c>
      <c r="AN7" s="23">
        <v>4.5357142857142856</v>
      </c>
      <c r="AO7" s="23">
        <v>4.2142857142857144</v>
      </c>
      <c r="AP7" s="23">
        <v>4.1034482758620694</v>
      </c>
    </row>
    <row r="8" spans="1:42" x14ac:dyDescent="0.2">
      <c r="A8" s="21" t="s">
        <v>130</v>
      </c>
      <c r="B8" s="22">
        <v>12</v>
      </c>
      <c r="C8" s="22">
        <v>7</v>
      </c>
      <c r="D8" s="15">
        <f>C8/B8</f>
        <v>0.58333333333333337</v>
      </c>
      <c r="E8" s="22">
        <v>7</v>
      </c>
      <c r="F8" s="15">
        <f>E8/C8</f>
        <v>1</v>
      </c>
      <c r="G8" s="14">
        <v>0</v>
      </c>
      <c r="H8" s="15">
        <f>G8/C8</f>
        <v>0</v>
      </c>
      <c r="I8" s="23">
        <v>4.4285714285714288</v>
      </c>
      <c r="J8" s="23">
        <v>5</v>
      </c>
      <c r="K8" s="23">
        <v>5</v>
      </c>
      <c r="L8" s="23">
        <v>5</v>
      </c>
      <c r="M8" s="23">
        <v>3.4285714285714284</v>
      </c>
      <c r="N8" s="23">
        <v>5</v>
      </c>
      <c r="O8" s="23">
        <v>5</v>
      </c>
      <c r="P8" s="23">
        <v>5</v>
      </c>
      <c r="Q8" s="23">
        <v>5</v>
      </c>
      <c r="R8" s="23">
        <v>5</v>
      </c>
      <c r="S8" s="23">
        <v>4.833333333333333</v>
      </c>
      <c r="T8" s="23">
        <v>4.75</v>
      </c>
      <c r="U8" s="23">
        <v>5</v>
      </c>
      <c r="V8" s="23">
        <v>5</v>
      </c>
      <c r="W8" s="23">
        <v>5</v>
      </c>
      <c r="X8" s="23">
        <v>5</v>
      </c>
      <c r="Y8" s="23">
        <v>4.7142857142857144</v>
      </c>
      <c r="Z8" s="23">
        <v>4.7142857142857144</v>
      </c>
      <c r="AA8" s="23">
        <v>4.2</v>
      </c>
      <c r="AB8" s="23">
        <v>4.2</v>
      </c>
      <c r="AC8" s="23">
        <v>5</v>
      </c>
      <c r="AD8" s="23">
        <v>5</v>
      </c>
      <c r="AE8" s="23">
        <v>5</v>
      </c>
      <c r="AF8" s="23">
        <v>5</v>
      </c>
      <c r="AG8" s="23">
        <v>5</v>
      </c>
      <c r="AH8" s="23">
        <v>4.666666666666667</v>
      </c>
      <c r="AI8" s="23">
        <v>4</v>
      </c>
      <c r="AJ8" s="23">
        <v>4.166666666666667</v>
      </c>
      <c r="AK8" s="23">
        <v>3.6</v>
      </c>
      <c r="AL8" s="23">
        <v>3.2</v>
      </c>
      <c r="AM8" s="23">
        <v>3.6</v>
      </c>
      <c r="AN8" s="23">
        <v>5</v>
      </c>
      <c r="AO8" s="23">
        <v>5</v>
      </c>
      <c r="AP8" s="23">
        <v>5</v>
      </c>
    </row>
    <row r="9" spans="1:42" x14ac:dyDescent="0.2">
      <c r="A9" s="21" t="s">
        <v>131</v>
      </c>
      <c r="B9" s="22">
        <v>67</v>
      </c>
      <c r="C9" s="22">
        <v>36</v>
      </c>
      <c r="D9" s="15">
        <f>C9/B9</f>
        <v>0.53731343283582089</v>
      </c>
      <c r="E9" s="22">
        <v>20</v>
      </c>
      <c r="F9" s="15">
        <f>E9/C9</f>
        <v>0.55555555555555558</v>
      </c>
      <c r="G9" s="14">
        <v>16</v>
      </c>
      <c r="H9" s="15">
        <f>G9/C9</f>
        <v>0.44444444444444442</v>
      </c>
      <c r="I9" s="23">
        <v>3.8947368421052633</v>
      </c>
      <c r="J9" s="23">
        <v>3.9393939393939394</v>
      </c>
      <c r="K9" s="23">
        <v>4.4375</v>
      </c>
      <c r="L9" s="23">
        <v>4.2352941176470589</v>
      </c>
      <c r="M9" s="23">
        <v>3.4</v>
      </c>
      <c r="N9" s="23">
        <v>4.4722222222222223</v>
      </c>
      <c r="O9" s="23">
        <v>4.3235294117647056</v>
      </c>
      <c r="P9" s="23">
        <v>3.9166666666666665</v>
      </c>
      <c r="Q9" s="23">
        <v>4.5999999999999996</v>
      </c>
      <c r="R9" s="23">
        <v>3.9444444444444446</v>
      </c>
      <c r="S9" s="23">
        <v>4.2592592592592595</v>
      </c>
      <c r="T9" s="23">
        <v>4.2068965517241379</v>
      </c>
      <c r="U9" s="23">
        <v>4.5555555555555554</v>
      </c>
      <c r="V9" s="23">
        <v>4.1142857142857139</v>
      </c>
      <c r="W9" s="23">
        <v>3.75</v>
      </c>
      <c r="X9" s="23">
        <v>3.967741935483871</v>
      </c>
      <c r="Y9" s="23">
        <v>4.3499999999999996</v>
      </c>
      <c r="Z9" s="23">
        <v>3.7692307692307692</v>
      </c>
      <c r="AA9" s="23">
        <v>3.652173913043478</v>
      </c>
      <c r="AB9" s="23">
        <v>3.1739130434782608</v>
      </c>
      <c r="AC9" s="23">
        <v>4.0555555555555554</v>
      </c>
      <c r="AD9" s="23">
        <v>3.7857142857142856</v>
      </c>
      <c r="AE9" s="23">
        <v>4.8214285714285712</v>
      </c>
      <c r="AF9" s="23">
        <v>4.1388888888888893</v>
      </c>
      <c r="AG9" s="23">
        <v>3.9166666666666665</v>
      </c>
      <c r="AH9" s="23">
        <v>3.8888888888888888</v>
      </c>
      <c r="AI9" s="23">
        <v>3.9</v>
      </c>
      <c r="AJ9" s="23">
        <v>3.7586206896551726</v>
      </c>
      <c r="AK9" s="23">
        <v>3.2</v>
      </c>
      <c r="AL9" s="23">
        <v>2.7777777777777777</v>
      </c>
      <c r="AM9" s="23">
        <v>3.4347826086956523</v>
      </c>
      <c r="AN9" s="23">
        <v>4.4117647058823533</v>
      </c>
      <c r="AO9" s="23">
        <v>3.8823529411764706</v>
      </c>
      <c r="AP9" s="23">
        <v>3.967741935483871</v>
      </c>
    </row>
    <row r="10" spans="1:42" x14ac:dyDescent="0.2">
      <c r="A10" s="21" t="s">
        <v>132</v>
      </c>
      <c r="B10" s="22">
        <v>79</v>
      </c>
      <c r="C10" s="22">
        <v>21</v>
      </c>
      <c r="D10" s="15">
        <f>C10/B10</f>
        <v>0.26582278481012656</v>
      </c>
      <c r="E10" s="22">
        <v>17</v>
      </c>
      <c r="F10" s="15">
        <f>E10/C10</f>
        <v>0.80952380952380953</v>
      </c>
      <c r="G10" s="14">
        <v>4</v>
      </c>
      <c r="H10" s="15">
        <f>G10/C10</f>
        <v>0.19047619047619047</v>
      </c>
      <c r="I10" s="23">
        <v>4.9230769230769234</v>
      </c>
      <c r="J10" s="23">
        <v>4.5555555555555554</v>
      </c>
      <c r="K10" s="23">
        <v>4.7894736842105265</v>
      </c>
      <c r="L10" s="23">
        <v>4.8571428571428568</v>
      </c>
      <c r="M10" s="23">
        <v>3.4736842105263159</v>
      </c>
      <c r="N10" s="23">
        <v>4.5789473684210522</v>
      </c>
      <c r="O10" s="23">
        <v>4.5882352941176467</v>
      </c>
      <c r="P10" s="23">
        <v>3.95</v>
      </c>
      <c r="Q10" s="23">
        <v>4.8</v>
      </c>
      <c r="R10" s="23">
        <v>4.4615384615384617</v>
      </c>
      <c r="S10" s="23">
        <v>4.875</v>
      </c>
      <c r="T10" s="23">
        <v>4.615384615384615</v>
      </c>
      <c r="U10" s="23">
        <v>4.416666666666667</v>
      </c>
      <c r="V10" s="23">
        <v>4.7647058823529411</v>
      </c>
      <c r="W10" s="23">
        <v>4.7777777777777777</v>
      </c>
      <c r="X10" s="23">
        <v>4.6875</v>
      </c>
      <c r="Y10" s="23">
        <v>4.5714285714285712</v>
      </c>
      <c r="Z10" s="23">
        <v>4.2142857142857144</v>
      </c>
      <c r="AA10" s="23">
        <v>4</v>
      </c>
      <c r="AB10" s="23">
        <v>3.9090909090909092</v>
      </c>
      <c r="AC10" s="23">
        <v>4.2352941176470589</v>
      </c>
      <c r="AD10" s="23">
        <v>4.5882352941176467</v>
      </c>
      <c r="AE10" s="23">
        <v>4.75</v>
      </c>
      <c r="AF10" s="23">
        <v>4.5294117647058822</v>
      </c>
      <c r="AG10" s="23">
        <v>4.2</v>
      </c>
      <c r="AH10" s="23">
        <v>4.5</v>
      </c>
      <c r="AI10" s="23">
        <v>3.5454545454545454</v>
      </c>
      <c r="AJ10" s="23">
        <v>3.7692307692307692</v>
      </c>
      <c r="AK10" s="23">
        <v>3.5</v>
      </c>
      <c r="AL10" s="23">
        <v>3.2727272727272729</v>
      </c>
      <c r="AM10" s="23">
        <v>3.1</v>
      </c>
      <c r="AN10" s="23">
        <v>4.5789473684210522</v>
      </c>
      <c r="AO10" s="23">
        <v>4.7857142857142856</v>
      </c>
      <c r="AP10" s="23">
        <v>4.7647058823529411</v>
      </c>
    </row>
    <row r="11" spans="1:42" ht="24" x14ac:dyDescent="0.2">
      <c r="A11" s="21" t="s">
        <v>133</v>
      </c>
      <c r="B11" s="22">
        <v>34</v>
      </c>
      <c r="C11" s="22">
        <v>19</v>
      </c>
      <c r="D11" s="15">
        <f>C11/B11</f>
        <v>0.55882352941176472</v>
      </c>
      <c r="E11" s="22">
        <v>16</v>
      </c>
      <c r="F11" s="15">
        <f>E11/C11</f>
        <v>0.84210526315789469</v>
      </c>
      <c r="G11" s="14">
        <v>3</v>
      </c>
      <c r="H11" s="15">
        <f>G11/C11</f>
        <v>0.15789473684210525</v>
      </c>
      <c r="I11" s="23">
        <v>4.2857142857142856</v>
      </c>
      <c r="J11" s="23">
        <v>4.125</v>
      </c>
      <c r="K11" s="23">
        <v>4.5714285714285712</v>
      </c>
      <c r="L11" s="23">
        <v>4.0769230769230766</v>
      </c>
      <c r="M11" s="23">
        <v>2.7894736842105261</v>
      </c>
      <c r="N11" s="23">
        <v>4.5263157894736841</v>
      </c>
      <c r="O11" s="23">
        <v>4.3125</v>
      </c>
      <c r="P11" s="23">
        <v>3.3684210526315788</v>
      </c>
      <c r="Q11" s="23">
        <v>4.7333333333333334</v>
      </c>
      <c r="R11" s="23">
        <v>3.9230769230769229</v>
      </c>
      <c r="S11" s="23">
        <v>4.5294117647058822</v>
      </c>
      <c r="T11" s="23">
        <v>4.666666666666667</v>
      </c>
      <c r="U11" s="23">
        <v>4.6428571428571432</v>
      </c>
      <c r="V11" s="23">
        <v>3.7777777777777777</v>
      </c>
      <c r="W11" s="23">
        <v>3.3333333333333335</v>
      </c>
      <c r="X11" s="23">
        <v>4.2142857142857144</v>
      </c>
      <c r="Y11" s="23">
        <v>4.333333333333333</v>
      </c>
      <c r="Z11" s="23">
        <v>4.4285714285714288</v>
      </c>
      <c r="AA11" s="23">
        <v>3.5</v>
      </c>
      <c r="AB11" s="23">
        <v>2.6875</v>
      </c>
      <c r="AC11" s="23">
        <v>3.5263157894736841</v>
      </c>
      <c r="AD11" s="23">
        <v>2.9166666666666665</v>
      </c>
      <c r="AE11" s="23">
        <v>4.5882352941176467</v>
      </c>
      <c r="AF11" s="23">
        <v>3.9444444444444446</v>
      </c>
      <c r="AG11" s="23">
        <v>4.166666666666667</v>
      </c>
      <c r="AH11" s="23">
        <v>3.9333333333333331</v>
      </c>
      <c r="AI11" s="23">
        <v>3.0555555555555554</v>
      </c>
      <c r="AJ11" s="23">
        <v>3.5882352941176472</v>
      </c>
      <c r="AK11" s="23">
        <v>2.8461538461538463</v>
      </c>
      <c r="AL11" s="23">
        <v>2.4285714285714284</v>
      </c>
      <c r="AM11" s="23">
        <v>3</v>
      </c>
      <c r="AN11" s="23">
        <v>4.2222222222222223</v>
      </c>
      <c r="AO11" s="23">
        <v>3.8571428571428572</v>
      </c>
      <c r="AP11" s="23">
        <v>3.8235294117647061</v>
      </c>
    </row>
    <row r="12" spans="1:42" x14ac:dyDescent="0.2">
      <c r="A12" s="21" t="s">
        <v>134</v>
      </c>
      <c r="B12" s="22">
        <v>57</v>
      </c>
      <c r="C12" s="22">
        <v>28</v>
      </c>
      <c r="D12" s="15">
        <f>C12/B12</f>
        <v>0.49122807017543857</v>
      </c>
      <c r="E12" s="22">
        <v>22</v>
      </c>
      <c r="F12" s="15">
        <f>E12/C12</f>
        <v>0.7857142857142857</v>
      </c>
      <c r="G12" s="14">
        <v>6</v>
      </c>
      <c r="H12" s="15">
        <f>G12/C12</f>
        <v>0.21428571428571427</v>
      </c>
      <c r="I12" s="23">
        <v>3.4545454545454546</v>
      </c>
      <c r="J12" s="23">
        <v>3.7777777777777777</v>
      </c>
      <c r="K12" s="23">
        <v>4.6923076923076925</v>
      </c>
      <c r="L12" s="23">
        <v>4.333333333333333</v>
      </c>
      <c r="M12" s="23">
        <v>2.8846153846153846</v>
      </c>
      <c r="N12" s="23">
        <v>4.5714285714285712</v>
      </c>
      <c r="O12" s="23">
        <v>4.5185185185185182</v>
      </c>
      <c r="P12" s="23">
        <v>3.3571428571428572</v>
      </c>
      <c r="Q12" s="23">
        <v>4.5714285714285712</v>
      </c>
      <c r="R12" s="23">
        <v>4.3571428571428568</v>
      </c>
      <c r="S12" s="23">
        <v>4.76</v>
      </c>
      <c r="T12" s="23">
        <v>4.666666666666667</v>
      </c>
      <c r="U12" s="23">
        <v>4.4285714285714288</v>
      </c>
      <c r="V12" s="23">
        <v>4.1111111111111107</v>
      </c>
      <c r="W12" s="23">
        <v>3.75</v>
      </c>
      <c r="X12" s="23">
        <v>4.1904761904761907</v>
      </c>
      <c r="Y12" s="23">
        <v>4.2857142857142856</v>
      </c>
      <c r="Z12" s="23">
        <v>4.083333333333333</v>
      </c>
      <c r="AA12" s="23">
        <v>3.347826086956522</v>
      </c>
      <c r="AB12" s="23">
        <v>2.7777777777777777</v>
      </c>
      <c r="AC12" s="23">
        <v>3.1851851851851851</v>
      </c>
      <c r="AD12" s="23">
        <v>3.0625</v>
      </c>
      <c r="AE12" s="23">
        <v>4.4642857142857144</v>
      </c>
      <c r="AF12" s="23">
        <v>3.8214285714285716</v>
      </c>
      <c r="AG12" s="23">
        <v>4.0370370370370372</v>
      </c>
      <c r="AH12" s="23">
        <v>3.736842105263158</v>
      </c>
      <c r="AI12" s="23">
        <v>3.4736842105263159</v>
      </c>
      <c r="AJ12" s="23">
        <v>3.4782608695652173</v>
      </c>
      <c r="AK12" s="23">
        <v>2.7222222222222223</v>
      </c>
      <c r="AL12" s="23">
        <v>2.4117647058823528</v>
      </c>
      <c r="AM12" s="23">
        <v>2.9375</v>
      </c>
      <c r="AN12" s="23">
        <v>4.4285714285714288</v>
      </c>
      <c r="AO12" s="23">
        <v>3.3809523809523809</v>
      </c>
      <c r="AP12" s="23">
        <v>3.44</v>
      </c>
    </row>
    <row r="13" spans="1:42" x14ac:dyDescent="0.2">
      <c r="A13" s="21" t="s">
        <v>135</v>
      </c>
      <c r="B13" s="22">
        <v>110</v>
      </c>
      <c r="C13" s="22">
        <v>59</v>
      </c>
      <c r="D13" s="15">
        <f>C13/B13</f>
        <v>0.53636363636363638</v>
      </c>
      <c r="E13" s="22">
        <v>39</v>
      </c>
      <c r="F13" s="15">
        <f>E13/C13</f>
        <v>0.66101694915254239</v>
      </c>
      <c r="G13" s="14">
        <v>20</v>
      </c>
      <c r="H13" s="15">
        <f>G13/C13</f>
        <v>0.33898305084745761</v>
      </c>
      <c r="I13" s="23">
        <v>3.7428571428571429</v>
      </c>
      <c r="J13" s="23">
        <v>3.5714285714285716</v>
      </c>
      <c r="K13" s="23">
        <v>4.22</v>
      </c>
      <c r="L13" s="23">
        <v>4.2333333333333334</v>
      </c>
      <c r="M13" s="23">
        <v>3.3076923076923075</v>
      </c>
      <c r="N13" s="23">
        <v>4.5283018867924527</v>
      </c>
      <c r="O13" s="23">
        <v>4.5294117647058822</v>
      </c>
      <c r="P13" s="23">
        <v>3.3620689655172415</v>
      </c>
      <c r="Q13" s="23">
        <v>4.5294117647058822</v>
      </c>
      <c r="R13" s="23">
        <v>4.096774193548387</v>
      </c>
      <c r="S13" s="23">
        <v>4.4259259259259256</v>
      </c>
      <c r="T13" s="23">
        <v>4.3404255319148932</v>
      </c>
      <c r="U13" s="23">
        <v>4.4411764705882355</v>
      </c>
      <c r="V13" s="23">
        <v>4.0377358490566042</v>
      </c>
      <c r="W13" s="23">
        <v>4.068965517241379</v>
      </c>
      <c r="X13" s="23">
        <v>3.875</v>
      </c>
      <c r="Y13" s="23">
        <v>4.5135135135135132</v>
      </c>
      <c r="Z13" s="23">
        <v>3.9795918367346941</v>
      </c>
      <c r="AA13" s="23">
        <v>3.5217391304347827</v>
      </c>
      <c r="AB13" s="23">
        <v>2.9761904761904763</v>
      </c>
      <c r="AC13" s="23">
        <v>4.0370370370370372</v>
      </c>
      <c r="AD13" s="23">
        <v>3.8222222222222224</v>
      </c>
      <c r="AE13" s="23">
        <v>4.3148148148148149</v>
      </c>
      <c r="AF13" s="23">
        <v>3.8928571428571428</v>
      </c>
      <c r="AG13" s="23">
        <v>3.9122807017543861</v>
      </c>
      <c r="AH13" s="23">
        <v>3.8333333333333335</v>
      </c>
      <c r="AI13" s="23">
        <v>3.4047619047619047</v>
      </c>
      <c r="AJ13" s="23">
        <v>3.5952380952380953</v>
      </c>
      <c r="AK13" s="23">
        <v>3.0731707317073171</v>
      </c>
      <c r="AL13" s="23">
        <v>2.8250000000000002</v>
      </c>
      <c r="AM13" s="23">
        <v>3.6666666666666665</v>
      </c>
      <c r="AN13" s="23">
        <v>4.1296296296296298</v>
      </c>
      <c r="AO13" s="23">
        <v>4.0909090909090908</v>
      </c>
      <c r="AP13" s="23">
        <v>3.82</v>
      </c>
    </row>
    <row r="14" spans="1:42" ht="24" x14ac:dyDescent="0.2">
      <c r="A14" s="21" t="s">
        <v>136</v>
      </c>
      <c r="B14" s="22">
        <v>57</v>
      </c>
      <c r="C14" s="22">
        <v>32</v>
      </c>
      <c r="D14" s="15">
        <f>C14/B14</f>
        <v>0.56140350877192979</v>
      </c>
      <c r="E14" s="22">
        <v>21</v>
      </c>
      <c r="F14" s="15">
        <f>E14/C14</f>
        <v>0.65625</v>
      </c>
      <c r="G14" s="14">
        <v>11</v>
      </c>
      <c r="H14" s="15">
        <f>G14/C14</f>
        <v>0.34375</v>
      </c>
      <c r="I14" s="23">
        <v>3.95</v>
      </c>
      <c r="J14" s="23">
        <v>4.0333333333333332</v>
      </c>
      <c r="K14" s="23">
        <v>4.5</v>
      </c>
      <c r="L14" s="23">
        <v>4.2777777777777777</v>
      </c>
      <c r="M14" s="23">
        <v>2.8666666666666667</v>
      </c>
      <c r="N14" s="23">
        <v>4.4482758620689653</v>
      </c>
      <c r="O14" s="23">
        <v>4.4642857142857144</v>
      </c>
      <c r="P14" s="23">
        <v>3.4193548387096775</v>
      </c>
      <c r="Q14" s="23">
        <v>4.5555555555555554</v>
      </c>
      <c r="R14" s="23">
        <v>4.333333333333333</v>
      </c>
      <c r="S14" s="23">
        <v>4.8</v>
      </c>
      <c r="T14" s="23">
        <v>4.4137931034482758</v>
      </c>
      <c r="U14" s="23">
        <v>4.5263157894736841</v>
      </c>
      <c r="V14" s="23">
        <v>4.387096774193548</v>
      </c>
      <c r="W14" s="23">
        <v>3.75</v>
      </c>
      <c r="X14" s="23">
        <v>4.2592592592592595</v>
      </c>
      <c r="Y14" s="23">
        <v>4.45</v>
      </c>
      <c r="Z14" s="23">
        <v>4.0370370370370372</v>
      </c>
      <c r="AA14" s="23">
        <v>3.7037037037037037</v>
      </c>
      <c r="AB14" s="23">
        <v>3.3928571428571428</v>
      </c>
      <c r="AC14" s="23">
        <v>4.419354838709677</v>
      </c>
      <c r="AD14" s="23">
        <v>4.1379310344827589</v>
      </c>
      <c r="AE14" s="23">
        <v>4.5333333333333332</v>
      </c>
      <c r="AF14" s="23">
        <v>4.34375</v>
      </c>
      <c r="AG14" s="23">
        <v>3.903225806451613</v>
      </c>
      <c r="AH14" s="23">
        <v>3.7894736842105261</v>
      </c>
      <c r="AI14" s="23">
        <v>3.4583333333333335</v>
      </c>
      <c r="AJ14" s="23">
        <v>3.76</v>
      </c>
      <c r="AK14" s="23">
        <v>3.4782608695652173</v>
      </c>
      <c r="AL14" s="23">
        <v>3.3333333333333335</v>
      </c>
      <c r="AM14" s="23">
        <v>3.7916666666666665</v>
      </c>
      <c r="AN14" s="23">
        <v>4.419354838709677</v>
      </c>
      <c r="AO14" s="23">
        <v>4.4761904761904763</v>
      </c>
      <c r="AP14" s="23">
        <v>4.333333333333333</v>
      </c>
    </row>
    <row r="15" spans="1:42" x14ac:dyDescent="0.2">
      <c r="A15" s="21" t="s">
        <v>137</v>
      </c>
      <c r="B15" s="22">
        <v>54</v>
      </c>
      <c r="C15" s="22">
        <v>35</v>
      </c>
      <c r="D15" s="15">
        <f>C15/B15</f>
        <v>0.64814814814814814</v>
      </c>
      <c r="E15" s="22">
        <v>22</v>
      </c>
      <c r="F15" s="15">
        <f>E15/C15</f>
        <v>0.62857142857142856</v>
      </c>
      <c r="G15" s="14">
        <v>13</v>
      </c>
      <c r="H15" s="15">
        <f>G15/C15</f>
        <v>0.37142857142857144</v>
      </c>
      <c r="I15" s="23">
        <v>4.1363636363636367</v>
      </c>
      <c r="J15" s="23">
        <v>4.0370370370370372</v>
      </c>
      <c r="K15" s="23">
        <v>4.5185185185185182</v>
      </c>
      <c r="L15" s="23">
        <v>4.2</v>
      </c>
      <c r="M15" s="23">
        <v>2.9090909090909092</v>
      </c>
      <c r="N15" s="23">
        <v>4.4242424242424239</v>
      </c>
      <c r="O15" s="23">
        <v>4.3666666666666663</v>
      </c>
      <c r="P15" s="23">
        <v>3.342857142857143</v>
      </c>
      <c r="Q15" s="23">
        <v>4.45</v>
      </c>
      <c r="R15" s="23">
        <v>4.1500000000000004</v>
      </c>
      <c r="S15" s="23">
        <v>4.6764705882352944</v>
      </c>
      <c r="T15" s="23">
        <v>4.4482758620689653</v>
      </c>
      <c r="U15" s="23">
        <v>4.5</v>
      </c>
      <c r="V15" s="23">
        <v>4.4705882352941178</v>
      </c>
      <c r="W15" s="23">
        <v>3.7142857142857144</v>
      </c>
      <c r="X15" s="23">
        <v>4.2666666666666666</v>
      </c>
      <c r="Y15" s="23">
        <v>4.5238095238095237</v>
      </c>
      <c r="Z15" s="23">
        <v>3.9375</v>
      </c>
      <c r="AA15" s="23">
        <v>3.75</v>
      </c>
      <c r="AB15" s="23">
        <v>3.4137931034482758</v>
      </c>
      <c r="AC15" s="23">
        <v>4.4571428571428573</v>
      </c>
      <c r="AD15" s="23">
        <v>3.875</v>
      </c>
      <c r="AE15" s="23">
        <v>4.5333333333333332</v>
      </c>
      <c r="AF15" s="23">
        <v>4.3428571428571425</v>
      </c>
      <c r="AG15" s="23">
        <v>3.6470588235294117</v>
      </c>
      <c r="AH15" s="23">
        <v>3.8571428571428572</v>
      </c>
      <c r="AI15" s="23">
        <v>3.5384615384615383</v>
      </c>
      <c r="AJ15" s="23">
        <v>3.7037037037037037</v>
      </c>
      <c r="AK15" s="23">
        <v>3.5769230769230771</v>
      </c>
      <c r="AL15" s="23">
        <v>3.3461538461538463</v>
      </c>
      <c r="AM15" s="23">
        <v>3.5454545454545454</v>
      </c>
      <c r="AN15" s="23">
        <v>4.3142857142857141</v>
      </c>
      <c r="AO15" s="23">
        <v>4.333333333333333</v>
      </c>
      <c r="AP15" s="23">
        <v>4.161290322580645</v>
      </c>
    </row>
    <row r="16" spans="1:42" ht="24" x14ac:dyDescent="0.2">
      <c r="A16" s="21" t="s">
        <v>138</v>
      </c>
      <c r="B16" s="22">
        <v>102</v>
      </c>
      <c r="C16" s="22">
        <v>50</v>
      </c>
      <c r="D16" s="15">
        <f>C16/B16</f>
        <v>0.49019607843137253</v>
      </c>
      <c r="E16" s="22">
        <v>31</v>
      </c>
      <c r="F16" s="15">
        <f>E16/C16</f>
        <v>0.62</v>
      </c>
      <c r="G16" s="14">
        <v>19</v>
      </c>
      <c r="H16" s="15">
        <f>G16/C16</f>
        <v>0.38</v>
      </c>
      <c r="I16" s="23">
        <v>4</v>
      </c>
      <c r="J16" s="23">
        <v>3.625</v>
      </c>
      <c r="K16" s="23">
        <v>4.2558139534883717</v>
      </c>
      <c r="L16" s="23">
        <v>4.2380952380952381</v>
      </c>
      <c r="M16" s="23">
        <v>3</v>
      </c>
      <c r="N16" s="23">
        <v>4.5227272727272725</v>
      </c>
      <c r="O16" s="23">
        <v>4.2750000000000004</v>
      </c>
      <c r="P16" s="23">
        <v>3.1555555555555554</v>
      </c>
      <c r="Q16" s="23">
        <v>4.2857142857142856</v>
      </c>
      <c r="R16" s="23">
        <v>4.4285714285714288</v>
      </c>
      <c r="S16" s="23">
        <v>4.4047619047619051</v>
      </c>
      <c r="T16" s="23">
        <v>4.382352941176471</v>
      </c>
      <c r="U16" s="23">
        <v>4.2758620689655169</v>
      </c>
      <c r="V16" s="23">
        <v>3.6444444444444444</v>
      </c>
      <c r="W16" s="23">
        <v>2.4230769230769229</v>
      </c>
      <c r="X16" s="23">
        <v>4</v>
      </c>
      <c r="Y16" s="23">
        <v>4.67741935483871</v>
      </c>
      <c r="Z16" s="23">
        <v>4</v>
      </c>
      <c r="AA16" s="23">
        <v>3.6333333333333333</v>
      </c>
      <c r="AB16" s="23">
        <v>2.8125</v>
      </c>
      <c r="AC16" s="23">
        <v>3.7045454545454546</v>
      </c>
      <c r="AD16" s="23">
        <v>3.2195121951219514</v>
      </c>
      <c r="AE16" s="23">
        <v>4.5111111111111111</v>
      </c>
      <c r="AF16" s="23">
        <v>3.8043478260869565</v>
      </c>
      <c r="AG16" s="23">
        <v>3.6875</v>
      </c>
      <c r="AH16" s="23">
        <v>3.4827586206896552</v>
      </c>
      <c r="AI16" s="23">
        <v>3.4594594594594597</v>
      </c>
      <c r="AJ16" s="23">
        <v>3.8205128205128207</v>
      </c>
      <c r="AK16" s="23">
        <v>3</v>
      </c>
      <c r="AL16" s="23">
        <v>2.6129032258064515</v>
      </c>
      <c r="AM16" s="23">
        <v>3.6764705882352939</v>
      </c>
      <c r="AN16" s="23">
        <v>4.0212765957446805</v>
      </c>
      <c r="AO16" s="23">
        <v>3.5185185185185186</v>
      </c>
      <c r="AP16" s="23">
        <v>3.6590909090909092</v>
      </c>
    </row>
    <row r="17" spans="1:42" x14ac:dyDescent="0.2">
      <c r="A17" s="21" t="s">
        <v>139</v>
      </c>
      <c r="B17" s="22">
        <v>66</v>
      </c>
      <c r="C17" s="22">
        <v>37</v>
      </c>
      <c r="D17" s="15">
        <f>C17/B17</f>
        <v>0.56060606060606055</v>
      </c>
      <c r="E17" s="22">
        <v>26</v>
      </c>
      <c r="F17" s="15">
        <f>E17/C17</f>
        <v>0.70270270270270274</v>
      </c>
      <c r="G17" s="14">
        <v>11</v>
      </c>
      <c r="H17" s="15">
        <f>G17/C17</f>
        <v>0.29729729729729731</v>
      </c>
      <c r="I17" s="23">
        <v>4.28</v>
      </c>
      <c r="J17" s="23">
        <v>4.193548387096774</v>
      </c>
      <c r="K17" s="23">
        <v>4.46875</v>
      </c>
      <c r="L17" s="23">
        <v>4.3888888888888893</v>
      </c>
      <c r="M17" s="23">
        <v>3.1212121212121211</v>
      </c>
      <c r="N17" s="23">
        <v>4.3529411764705879</v>
      </c>
      <c r="O17" s="23">
        <v>4.4242424242424239</v>
      </c>
      <c r="P17" s="23">
        <v>3.2121212121212119</v>
      </c>
      <c r="Q17" s="23">
        <v>4.6399999999999997</v>
      </c>
      <c r="R17" s="23">
        <v>4.2352941176470589</v>
      </c>
      <c r="S17" s="23">
        <v>4.4666666666666668</v>
      </c>
      <c r="T17" s="23">
        <v>4.5199999999999996</v>
      </c>
      <c r="U17" s="23">
        <v>4.4347826086956523</v>
      </c>
      <c r="V17" s="23">
        <v>4.2121212121212119</v>
      </c>
      <c r="W17" s="23">
        <v>3.3333333333333335</v>
      </c>
      <c r="X17" s="23">
        <v>4.32</v>
      </c>
      <c r="Y17" s="23">
        <v>4.5</v>
      </c>
      <c r="Z17" s="23">
        <v>4.0357142857142856</v>
      </c>
      <c r="AA17" s="23">
        <v>3.6086956521739131</v>
      </c>
      <c r="AB17" s="23">
        <v>3.0454545454545454</v>
      </c>
      <c r="AC17" s="23">
        <v>3.9696969696969697</v>
      </c>
      <c r="AD17" s="23">
        <v>3.75</v>
      </c>
      <c r="AE17" s="23">
        <v>4.5172413793103452</v>
      </c>
      <c r="AF17" s="23">
        <v>4.0294117647058822</v>
      </c>
      <c r="AG17" s="23">
        <v>3.4545454545454546</v>
      </c>
      <c r="AH17" s="23">
        <v>3.7391304347826089</v>
      </c>
      <c r="AI17" s="23">
        <v>3.4166666666666665</v>
      </c>
      <c r="AJ17" s="23">
        <v>3.3157894736842106</v>
      </c>
      <c r="AK17" s="23">
        <v>3</v>
      </c>
      <c r="AL17" s="23">
        <v>2.8</v>
      </c>
      <c r="AM17" s="23">
        <v>4</v>
      </c>
      <c r="AN17" s="23">
        <v>4.117647058823529</v>
      </c>
      <c r="AO17" s="23">
        <v>4.32</v>
      </c>
      <c r="AP17" s="23">
        <v>4.2413793103448274</v>
      </c>
    </row>
    <row r="18" spans="1:42" ht="24" x14ac:dyDescent="0.2">
      <c r="A18" s="21" t="s">
        <v>140</v>
      </c>
      <c r="B18" s="22">
        <v>65</v>
      </c>
      <c r="C18" s="22">
        <v>34</v>
      </c>
      <c r="D18" s="15">
        <f>C18/B18</f>
        <v>0.52307692307692311</v>
      </c>
      <c r="E18" s="22">
        <v>25</v>
      </c>
      <c r="F18" s="15">
        <f>E18/C18</f>
        <v>0.73529411764705888</v>
      </c>
      <c r="G18" s="14">
        <v>9</v>
      </c>
      <c r="H18" s="15">
        <f>G18/C18</f>
        <v>0.26470588235294118</v>
      </c>
      <c r="I18" s="23">
        <v>4.208333333333333</v>
      </c>
      <c r="J18" s="23">
        <v>4.3</v>
      </c>
      <c r="K18" s="23">
        <v>4.5</v>
      </c>
      <c r="L18" s="23">
        <v>4.117647058823529</v>
      </c>
      <c r="M18" s="23">
        <v>3.0625</v>
      </c>
      <c r="N18" s="23">
        <v>4.4838709677419351</v>
      </c>
      <c r="O18" s="23">
        <v>4.4838709677419351</v>
      </c>
      <c r="P18" s="23">
        <v>3.125</v>
      </c>
      <c r="Q18" s="23">
        <v>4.5599999999999996</v>
      </c>
      <c r="R18" s="23">
        <v>4.05</v>
      </c>
      <c r="S18" s="23">
        <v>4.4285714285714288</v>
      </c>
      <c r="T18" s="23">
        <v>4.5357142857142856</v>
      </c>
      <c r="U18" s="23">
        <v>4.5599999999999996</v>
      </c>
      <c r="V18" s="23">
        <v>3.967741935483871</v>
      </c>
      <c r="W18" s="23">
        <v>3.4545454545454546</v>
      </c>
      <c r="X18" s="23">
        <v>4.125</v>
      </c>
      <c r="Y18" s="23">
        <v>4.5</v>
      </c>
      <c r="Z18" s="23">
        <v>3.9666666666666668</v>
      </c>
      <c r="AA18" s="23">
        <v>3.5</v>
      </c>
      <c r="AB18" s="23">
        <v>3.2272727272727271</v>
      </c>
      <c r="AC18" s="23">
        <v>3.7</v>
      </c>
      <c r="AD18" s="23">
        <v>3.8148148148148149</v>
      </c>
      <c r="AE18" s="23">
        <v>4.3928571428571432</v>
      </c>
      <c r="AF18" s="23">
        <v>4.0625</v>
      </c>
      <c r="AG18" s="23">
        <v>3.4666666666666668</v>
      </c>
      <c r="AH18" s="23">
        <v>3.9090909090909092</v>
      </c>
      <c r="AI18" s="23">
        <v>3.2916666666666665</v>
      </c>
      <c r="AJ18" s="23">
        <v>3.347826086956522</v>
      </c>
      <c r="AK18" s="23">
        <v>3</v>
      </c>
      <c r="AL18" s="23">
        <v>2.9090909090909092</v>
      </c>
      <c r="AM18" s="23">
        <v>3.7619047619047619</v>
      </c>
      <c r="AN18" s="23">
        <v>4.28125</v>
      </c>
      <c r="AO18" s="23">
        <v>4.24</v>
      </c>
      <c r="AP18" s="23">
        <v>4.2666666666666666</v>
      </c>
    </row>
    <row r="19" spans="1:42" ht="24" x14ac:dyDescent="0.2">
      <c r="A19" s="21" t="s">
        <v>141</v>
      </c>
      <c r="B19" s="22">
        <v>80</v>
      </c>
      <c r="C19" s="22">
        <v>41</v>
      </c>
      <c r="D19" s="15">
        <f>C19/B19</f>
        <v>0.51249999999999996</v>
      </c>
      <c r="E19" s="22">
        <v>26</v>
      </c>
      <c r="F19" s="15">
        <f>E19/C19</f>
        <v>0.63414634146341464</v>
      </c>
      <c r="G19" s="14">
        <v>15</v>
      </c>
      <c r="H19" s="15">
        <f>G19/C19</f>
        <v>0.36585365853658536</v>
      </c>
      <c r="I19" s="23">
        <v>4.12</v>
      </c>
      <c r="J19" s="23">
        <v>3.75</v>
      </c>
      <c r="K19" s="23">
        <v>4.4545454545454541</v>
      </c>
      <c r="L19" s="23">
        <v>4.05</v>
      </c>
      <c r="M19" s="23">
        <v>3.25</v>
      </c>
      <c r="N19" s="23">
        <v>4.375</v>
      </c>
      <c r="O19" s="23">
        <v>4.3947368421052628</v>
      </c>
      <c r="P19" s="23">
        <v>3.5384615384615383</v>
      </c>
      <c r="Q19" s="23">
        <v>4.5217391304347823</v>
      </c>
      <c r="R19" s="23">
        <v>4.3529411764705879</v>
      </c>
      <c r="S19" s="23">
        <v>4.4333333333333336</v>
      </c>
      <c r="T19" s="23">
        <v>4.1818181818181817</v>
      </c>
      <c r="U19" s="23">
        <v>4.3181818181818183</v>
      </c>
      <c r="V19" s="23">
        <v>3.7692307692307692</v>
      </c>
      <c r="W19" s="23">
        <v>3.0952380952380953</v>
      </c>
      <c r="X19" s="23">
        <v>4.032258064516129</v>
      </c>
      <c r="Y19" s="23">
        <v>4.541666666666667</v>
      </c>
      <c r="Z19" s="23">
        <v>3.7</v>
      </c>
      <c r="AA19" s="23">
        <v>3.4444444444444446</v>
      </c>
      <c r="AB19" s="23">
        <v>3.1304347826086958</v>
      </c>
      <c r="AC19" s="23">
        <v>3.6</v>
      </c>
      <c r="AD19" s="23">
        <v>3.5294117647058822</v>
      </c>
      <c r="AE19" s="23">
        <v>4.3703703703703702</v>
      </c>
      <c r="AF19" s="23">
        <v>3.7948717948717947</v>
      </c>
      <c r="AG19" s="23">
        <v>3.9459459459459461</v>
      </c>
      <c r="AH19" s="23">
        <v>4.08</v>
      </c>
      <c r="AI19" s="23">
        <v>3.15</v>
      </c>
      <c r="AJ19" s="23">
        <v>3</v>
      </c>
      <c r="AK19" s="23">
        <v>2.6818181818181817</v>
      </c>
      <c r="AL19" s="23">
        <v>2.7142857142857144</v>
      </c>
      <c r="AM19" s="23">
        <v>3.263157894736842</v>
      </c>
      <c r="AN19" s="23">
        <v>4.3055555555555554</v>
      </c>
      <c r="AO19" s="23">
        <v>4.08</v>
      </c>
      <c r="AP19" s="23">
        <v>4.1714285714285717</v>
      </c>
    </row>
    <row r="20" spans="1:42" x14ac:dyDescent="0.2">
      <c r="A20" s="21" t="s">
        <v>142</v>
      </c>
      <c r="B20" s="22">
        <v>65</v>
      </c>
      <c r="C20" s="22">
        <v>34</v>
      </c>
      <c r="D20" s="15">
        <f>C20/B20</f>
        <v>0.52307692307692311</v>
      </c>
      <c r="E20" s="22">
        <v>21</v>
      </c>
      <c r="F20" s="15">
        <f>E20/C20</f>
        <v>0.61764705882352944</v>
      </c>
      <c r="G20" s="14">
        <v>13</v>
      </c>
      <c r="H20" s="15">
        <f>G20/C20</f>
        <v>0.38235294117647056</v>
      </c>
      <c r="I20" s="23">
        <v>3.9</v>
      </c>
      <c r="J20" s="23">
        <v>4.1923076923076925</v>
      </c>
      <c r="K20" s="23">
        <v>4.3214285714285712</v>
      </c>
      <c r="L20" s="23">
        <v>4.125</v>
      </c>
      <c r="M20" s="23">
        <v>2.9310344827586206</v>
      </c>
      <c r="N20" s="23">
        <v>4.258064516129032</v>
      </c>
      <c r="O20" s="23">
        <v>4.333333333333333</v>
      </c>
      <c r="P20" s="23">
        <v>3.0333333333333332</v>
      </c>
      <c r="Q20" s="23">
        <v>4.3684210526315788</v>
      </c>
      <c r="R20" s="23">
        <v>4.2307692307692308</v>
      </c>
      <c r="S20" s="23">
        <v>4.5</v>
      </c>
      <c r="T20" s="23">
        <v>4.166666666666667</v>
      </c>
      <c r="U20" s="23">
        <v>4.3684210526315788</v>
      </c>
      <c r="V20" s="23">
        <v>4.096774193548387</v>
      </c>
      <c r="W20" s="23">
        <v>3.875</v>
      </c>
      <c r="X20" s="23">
        <v>4.28</v>
      </c>
      <c r="Y20" s="23">
        <v>4.5555555555555554</v>
      </c>
      <c r="Z20" s="23">
        <v>3.9545454545454546</v>
      </c>
      <c r="AA20" s="23">
        <v>3.8636363636363638</v>
      </c>
      <c r="AB20" s="23">
        <v>3.3181818181818183</v>
      </c>
      <c r="AC20" s="23">
        <v>3.774193548387097</v>
      </c>
      <c r="AD20" s="23">
        <v>3.6785714285714284</v>
      </c>
      <c r="AE20" s="23">
        <v>4.4347826086956523</v>
      </c>
      <c r="AF20" s="23">
        <v>3.6875</v>
      </c>
      <c r="AG20" s="23">
        <v>3.5</v>
      </c>
      <c r="AH20" s="23">
        <v>3.3529411764705883</v>
      </c>
      <c r="AI20" s="23">
        <v>3.5555555555555554</v>
      </c>
      <c r="AJ20" s="23">
        <v>3.8888888888888888</v>
      </c>
      <c r="AK20" s="23">
        <v>3.4285714285714284</v>
      </c>
      <c r="AL20" s="23">
        <v>3</v>
      </c>
      <c r="AM20" s="23">
        <v>3.7916666666666665</v>
      </c>
      <c r="AN20" s="23">
        <v>4.0666666666666664</v>
      </c>
      <c r="AO20" s="23">
        <v>3.9411764705882355</v>
      </c>
      <c r="AP20" s="23">
        <v>3.6896551724137931</v>
      </c>
    </row>
    <row r="21" spans="1:42" x14ac:dyDescent="0.2">
      <c r="A21" s="21" t="s">
        <v>143</v>
      </c>
      <c r="B21" s="22">
        <v>44</v>
      </c>
      <c r="C21" s="22">
        <v>23</v>
      </c>
      <c r="D21" s="15">
        <f>C21/B21</f>
        <v>0.52272727272727271</v>
      </c>
      <c r="E21" s="22">
        <v>19</v>
      </c>
      <c r="F21" s="15">
        <f>E21/C21</f>
        <v>0.82608695652173914</v>
      </c>
      <c r="G21" s="14">
        <v>4</v>
      </c>
      <c r="H21" s="15">
        <f>G21/C21</f>
        <v>0.17391304347826086</v>
      </c>
      <c r="I21" s="23">
        <v>4.0555555555555554</v>
      </c>
      <c r="J21" s="23">
        <v>3.65</v>
      </c>
      <c r="K21" s="23">
        <v>4.333333333333333</v>
      </c>
      <c r="L21" s="23">
        <v>4.1333333333333337</v>
      </c>
      <c r="M21" s="23">
        <v>3.0454545454545454</v>
      </c>
      <c r="N21" s="23">
        <v>4.3636363636363633</v>
      </c>
      <c r="O21" s="23">
        <v>4.1818181818181817</v>
      </c>
      <c r="P21" s="23">
        <v>3.1739130434782608</v>
      </c>
      <c r="Q21" s="23">
        <v>4.5263157894736841</v>
      </c>
      <c r="R21" s="23">
        <v>4.117647058823529</v>
      </c>
      <c r="S21" s="23">
        <v>4.1578947368421053</v>
      </c>
      <c r="T21" s="23">
        <v>4.3529411764705879</v>
      </c>
      <c r="U21" s="23">
        <v>4.375</v>
      </c>
      <c r="V21" s="23">
        <v>4.0869565217391308</v>
      </c>
      <c r="W21" s="23">
        <v>3.4117647058823528</v>
      </c>
      <c r="X21" s="23">
        <v>3.7777777777777777</v>
      </c>
      <c r="Y21" s="23">
        <v>4.333333333333333</v>
      </c>
      <c r="Z21" s="23">
        <v>3.7894736842105261</v>
      </c>
      <c r="AA21" s="23">
        <v>3.0666666666666669</v>
      </c>
      <c r="AB21" s="23">
        <v>2.9285714285714284</v>
      </c>
      <c r="AC21" s="23">
        <v>4</v>
      </c>
      <c r="AD21" s="23">
        <v>3.7</v>
      </c>
      <c r="AE21" s="23">
        <v>4.4090909090909092</v>
      </c>
      <c r="AF21" s="23">
        <v>4.2727272727272725</v>
      </c>
      <c r="AG21" s="23">
        <v>3.8260869565217392</v>
      </c>
      <c r="AH21" s="23">
        <v>3.736842105263158</v>
      </c>
      <c r="AI21" s="23">
        <v>3</v>
      </c>
      <c r="AJ21" s="23">
        <v>3</v>
      </c>
      <c r="AK21" s="23">
        <v>2.8125</v>
      </c>
      <c r="AL21" s="23">
        <v>2.3846153846153846</v>
      </c>
      <c r="AM21" s="23">
        <v>3.6</v>
      </c>
      <c r="AN21" s="23">
        <v>4.3043478260869561</v>
      </c>
      <c r="AO21" s="23">
        <v>3.9473684210526314</v>
      </c>
      <c r="AP21" s="23">
        <v>3.85</v>
      </c>
    </row>
    <row r="22" spans="1:42" x14ac:dyDescent="0.2">
      <c r="A22" s="21" t="s">
        <v>144</v>
      </c>
      <c r="B22" s="22">
        <v>49</v>
      </c>
      <c r="C22" s="22">
        <v>26</v>
      </c>
      <c r="D22" s="15">
        <f>C22/B22</f>
        <v>0.53061224489795922</v>
      </c>
      <c r="E22" s="22">
        <v>23</v>
      </c>
      <c r="F22" s="15">
        <f>E22/C22</f>
        <v>0.88461538461538458</v>
      </c>
      <c r="G22" s="14">
        <v>3</v>
      </c>
      <c r="H22" s="15">
        <f>G22/C22</f>
        <v>0.11538461538461539</v>
      </c>
      <c r="I22" s="23">
        <v>4.1363636363636367</v>
      </c>
      <c r="J22" s="23">
        <v>3.5</v>
      </c>
      <c r="K22" s="23">
        <v>4.2</v>
      </c>
      <c r="L22" s="23">
        <v>4.1875</v>
      </c>
      <c r="M22" s="23">
        <v>3.2307692307692308</v>
      </c>
      <c r="N22" s="23">
        <v>4.458333333333333</v>
      </c>
      <c r="O22" s="23">
        <v>4.4000000000000004</v>
      </c>
      <c r="P22" s="23">
        <v>3.56</v>
      </c>
      <c r="Q22" s="23">
        <v>4.4347826086956523</v>
      </c>
      <c r="R22" s="23">
        <v>3.8947368421052633</v>
      </c>
      <c r="S22" s="23">
        <v>4.2727272727272725</v>
      </c>
      <c r="T22" s="23">
        <v>4.25</v>
      </c>
      <c r="U22" s="23">
        <v>4.3499999999999996</v>
      </c>
      <c r="V22" s="23">
        <v>4.115384615384615</v>
      </c>
      <c r="W22" s="23">
        <v>3.4761904761904763</v>
      </c>
      <c r="X22" s="23">
        <v>4.1428571428571432</v>
      </c>
      <c r="Y22" s="23">
        <v>4.4347826086956523</v>
      </c>
      <c r="Z22" s="23">
        <v>3.8333333333333335</v>
      </c>
      <c r="AA22" s="23">
        <v>3.3333333333333335</v>
      </c>
      <c r="AB22" s="23">
        <v>2.8235294117647061</v>
      </c>
      <c r="AC22" s="23">
        <v>4.0384615384615383</v>
      </c>
      <c r="AD22" s="23">
        <v>3.5769230769230771</v>
      </c>
      <c r="AE22" s="23">
        <v>4.384615384615385</v>
      </c>
      <c r="AF22" s="23">
        <v>4.1923076923076925</v>
      </c>
      <c r="AG22" s="23">
        <v>4.1923076923076925</v>
      </c>
      <c r="AH22" s="23">
        <v>3.9130434782608696</v>
      </c>
      <c r="AI22" s="23">
        <v>3.1578947368421053</v>
      </c>
      <c r="AJ22" s="23">
        <v>3.1111111111111112</v>
      </c>
      <c r="AK22" s="23">
        <v>2.9444444444444446</v>
      </c>
      <c r="AL22" s="23">
        <v>2.6666666666666665</v>
      </c>
      <c r="AM22" s="23">
        <v>3.5555555555555554</v>
      </c>
      <c r="AN22" s="23">
        <v>4.32</v>
      </c>
      <c r="AO22" s="23">
        <v>4.1304347826086953</v>
      </c>
      <c r="AP22" s="23">
        <v>4.115384615384615</v>
      </c>
    </row>
    <row r="23" spans="1:42" x14ac:dyDescent="0.2">
      <c r="A23" s="21" t="s">
        <v>145</v>
      </c>
      <c r="B23" s="22">
        <v>60</v>
      </c>
      <c r="C23" s="22">
        <v>35</v>
      </c>
      <c r="D23" s="15">
        <f>C23/B23</f>
        <v>0.58333333333333337</v>
      </c>
      <c r="E23" s="22">
        <v>23</v>
      </c>
      <c r="F23" s="15">
        <f>E23/C23</f>
        <v>0.65714285714285714</v>
      </c>
      <c r="G23" s="14">
        <v>12</v>
      </c>
      <c r="H23" s="15">
        <f>G23/C23</f>
        <v>0.34285714285714286</v>
      </c>
      <c r="I23" s="23">
        <v>4.1428571428571432</v>
      </c>
      <c r="J23" s="23">
        <v>3.8333333333333335</v>
      </c>
      <c r="K23" s="23">
        <v>4.4666666666666668</v>
      </c>
      <c r="L23" s="23">
        <v>4.2777777777777777</v>
      </c>
      <c r="M23" s="23">
        <v>2.8</v>
      </c>
      <c r="N23" s="23">
        <v>4.2571428571428571</v>
      </c>
      <c r="O23" s="23">
        <v>4.1515151515151514</v>
      </c>
      <c r="P23" s="23">
        <v>3.1142857142857143</v>
      </c>
      <c r="Q23" s="23">
        <v>4.5238095238095237</v>
      </c>
      <c r="R23" s="23">
        <v>4.1578947368421053</v>
      </c>
      <c r="S23" s="23">
        <v>4.333333333333333</v>
      </c>
      <c r="T23" s="23">
        <v>4.1724137931034484</v>
      </c>
      <c r="U23" s="23">
        <v>4.2727272727272725</v>
      </c>
      <c r="V23" s="23">
        <v>3.8484848484848486</v>
      </c>
      <c r="W23" s="23">
        <v>3.6666666666666665</v>
      </c>
      <c r="X23" s="23">
        <v>4.1333333333333337</v>
      </c>
      <c r="Y23" s="23">
        <v>4.2631578947368425</v>
      </c>
      <c r="Z23" s="23">
        <v>3.8571428571428572</v>
      </c>
      <c r="AA23" s="23">
        <v>3.3043478260869565</v>
      </c>
      <c r="AB23" s="23">
        <v>2.9473684210526314</v>
      </c>
      <c r="AC23" s="23">
        <v>3.6857142857142855</v>
      </c>
      <c r="AD23" s="23">
        <v>3.7586206896551726</v>
      </c>
      <c r="AE23" s="23">
        <v>4.3703703703703702</v>
      </c>
      <c r="AF23" s="23">
        <v>3.8125</v>
      </c>
      <c r="AG23" s="23">
        <v>3.5757575757575757</v>
      </c>
      <c r="AH23" s="23">
        <v>3.7727272727272729</v>
      </c>
      <c r="AI23" s="23">
        <v>3.1</v>
      </c>
      <c r="AJ23" s="23">
        <v>3.2</v>
      </c>
      <c r="AK23" s="23">
        <v>2.9333333333333331</v>
      </c>
      <c r="AL23" s="23">
        <v>2.5294117647058822</v>
      </c>
      <c r="AM23" s="23">
        <v>3.3125</v>
      </c>
      <c r="AN23" s="23">
        <v>4.2424242424242422</v>
      </c>
      <c r="AO23" s="23">
        <v>4.0999999999999996</v>
      </c>
      <c r="AP23" s="23">
        <v>4.0769230769230766</v>
      </c>
    </row>
    <row r="24" spans="1:42" ht="24" x14ac:dyDescent="0.2">
      <c r="A24" s="21" t="s">
        <v>146</v>
      </c>
      <c r="B24" s="22">
        <v>38</v>
      </c>
      <c r="C24" s="22">
        <v>17</v>
      </c>
      <c r="D24" s="15">
        <f>C24/B24</f>
        <v>0.44736842105263158</v>
      </c>
      <c r="E24" s="22">
        <v>15</v>
      </c>
      <c r="F24" s="15">
        <f>E24/C24</f>
        <v>0.88235294117647056</v>
      </c>
      <c r="G24" s="14">
        <v>2</v>
      </c>
      <c r="H24" s="15">
        <f>G24/C24</f>
        <v>0.11764705882352941</v>
      </c>
      <c r="I24" s="23">
        <v>4.0714285714285712</v>
      </c>
      <c r="J24" s="23">
        <v>4</v>
      </c>
      <c r="K24" s="23">
        <v>4.2941176470588234</v>
      </c>
      <c r="L24" s="23">
        <v>4.2307692307692308</v>
      </c>
      <c r="M24" s="23">
        <v>3</v>
      </c>
      <c r="N24" s="23">
        <v>4.75</v>
      </c>
      <c r="O24" s="23">
        <v>4.625</v>
      </c>
      <c r="P24" s="23">
        <v>3.3529411764705883</v>
      </c>
      <c r="Q24" s="23">
        <v>4.7333333333333334</v>
      </c>
      <c r="R24" s="23">
        <v>4</v>
      </c>
      <c r="S24" s="23">
        <v>4.1875</v>
      </c>
      <c r="T24" s="23">
        <v>4.1875</v>
      </c>
      <c r="U24" s="23">
        <v>4.5333333333333332</v>
      </c>
      <c r="V24" s="23">
        <v>4</v>
      </c>
      <c r="W24" s="23">
        <v>3.3571428571428572</v>
      </c>
      <c r="X24" s="23">
        <v>3.7333333333333334</v>
      </c>
      <c r="Y24" s="23">
        <v>4.4000000000000004</v>
      </c>
      <c r="Z24" s="23">
        <v>3.8125</v>
      </c>
      <c r="AA24" s="23">
        <v>3.2857142857142856</v>
      </c>
      <c r="AB24" s="23">
        <v>2.7692307692307692</v>
      </c>
      <c r="AC24" s="23">
        <v>4.117647058823529</v>
      </c>
      <c r="AD24" s="23">
        <v>3.4375</v>
      </c>
      <c r="AE24" s="23">
        <v>4.3529411764705879</v>
      </c>
      <c r="AF24" s="23">
        <v>4.1764705882352944</v>
      </c>
      <c r="AG24" s="23">
        <v>4.2352941176470589</v>
      </c>
      <c r="AH24" s="23">
        <v>4.1333333333333337</v>
      </c>
      <c r="AI24" s="23">
        <v>3.1818181818181817</v>
      </c>
      <c r="AJ24" s="23">
        <v>3.1818181818181817</v>
      </c>
      <c r="AK24" s="23">
        <v>2.9166666666666665</v>
      </c>
      <c r="AL24" s="23">
        <v>3</v>
      </c>
      <c r="AM24" s="23">
        <v>3.5</v>
      </c>
      <c r="AN24" s="23">
        <v>4.5294117647058822</v>
      </c>
      <c r="AO24" s="23">
        <v>4</v>
      </c>
      <c r="AP24" s="23">
        <v>3.8823529411764706</v>
      </c>
    </row>
    <row r="25" spans="1:42" x14ac:dyDescent="0.2">
      <c r="A25" s="21" t="s">
        <v>147</v>
      </c>
      <c r="B25" s="22">
        <v>68</v>
      </c>
      <c r="C25" s="22">
        <v>39</v>
      </c>
      <c r="D25" s="15">
        <f>C25/B25</f>
        <v>0.57352941176470584</v>
      </c>
      <c r="E25" s="22">
        <v>27</v>
      </c>
      <c r="F25" s="15">
        <f>E25/C25</f>
        <v>0.69230769230769229</v>
      </c>
      <c r="G25" s="14">
        <v>12</v>
      </c>
      <c r="H25" s="15">
        <f>G25/C25</f>
        <v>0.30769230769230771</v>
      </c>
      <c r="I25" s="23">
        <v>3.9629629629629628</v>
      </c>
      <c r="J25" s="23">
        <v>4.117647058823529</v>
      </c>
      <c r="K25" s="23">
        <v>4.3888888888888893</v>
      </c>
      <c r="L25" s="23">
        <v>4.458333333333333</v>
      </c>
      <c r="M25" s="23">
        <v>2.7647058823529411</v>
      </c>
      <c r="N25" s="23">
        <v>4.4722222222222223</v>
      </c>
      <c r="O25" s="23">
        <v>4.4285714285714288</v>
      </c>
      <c r="P25" s="23">
        <v>3.6756756756756759</v>
      </c>
      <c r="Q25" s="23">
        <v>4.4814814814814818</v>
      </c>
      <c r="R25" s="23">
        <v>4.333333333333333</v>
      </c>
      <c r="S25" s="23">
        <v>4.3</v>
      </c>
      <c r="T25" s="23">
        <v>4.0606060606060606</v>
      </c>
      <c r="U25" s="23">
        <v>4</v>
      </c>
      <c r="V25" s="23">
        <v>3.5</v>
      </c>
      <c r="W25" s="23">
        <v>3.6</v>
      </c>
      <c r="X25" s="23">
        <v>3.7777777777777777</v>
      </c>
      <c r="Y25" s="23">
        <v>4.5</v>
      </c>
      <c r="Z25" s="23">
        <v>3.774193548387097</v>
      </c>
      <c r="AA25" s="23">
        <v>3.6296296296296298</v>
      </c>
      <c r="AB25" s="23">
        <v>2.84</v>
      </c>
      <c r="AC25" s="23">
        <v>3.4411764705882355</v>
      </c>
      <c r="AD25" s="23">
        <v>3.46875</v>
      </c>
      <c r="AE25" s="23">
        <v>4.5714285714285712</v>
      </c>
      <c r="AF25" s="23">
        <v>3.7428571428571429</v>
      </c>
      <c r="AG25" s="23">
        <v>3.8648648648648649</v>
      </c>
      <c r="AH25" s="23">
        <v>4.041666666666667</v>
      </c>
      <c r="AI25" s="23">
        <v>3.1071428571428572</v>
      </c>
      <c r="AJ25" s="23">
        <v>2.8571428571428572</v>
      </c>
      <c r="AK25" s="23">
        <v>2.6086956521739131</v>
      </c>
      <c r="AL25" s="23">
        <v>2.4583333333333335</v>
      </c>
      <c r="AM25" s="23">
        <v>2.7727272727272729</v>
      </c>
      <c r="AN25" s="23">
        <v>4.3888888888888893</v>
      </c>
      <c r="AO25" s="23">
        <v>4.1481481481481479</v>
      </c>
      <c r="AP25" s="23">
        <v>4.0303030303030303</v>
      </c>
    </row>
    <row r="26" spans="1:42" x14ac:dyDescent="0.2">
      <c r="A26" s="21" t="s">
        <v>148</v>
      </c>
      <c r="B26" s="22">
        <v>49</v>
      </c>
      <c r="C26" s="22">
        <v>17</v>
      </c>
      <c r="D26" s="15">
        <f>C26/B26</f>
        <v>0.34693877551020408</v>
      </c>
      <c r="E26" s="22">
        <v>14</v>
      </c>
      <c r="F26" s="15">
        <f>E26/C26</f>
        <v>0.82352941176470584</v>
      </c>
      <c r="G26" s="14">
        <v>3</v>
      </c>
      <c r="H26" s="15">
        <f>G26/C26</f>
        <v>0.17647058823529413</v>
      </c>
      <c r="I26" s="23">
        <v>4.6923076923076925</v>
      </c>
      <c r="J26" s="23">
        <v>4.666666666666667</v>
      </c>
      <c r="K26" s="23">
        <v>4.5714285714285712</v>
      </c>
      <c r="L26" s="23">
        <v>4.9000000000000004</v>
      </c>
      <c r="M26" s="23">
        <v>3.2352941176470589</v>
      </c>
      <c r="N26" s="23">
        <v>4.8666666666666663</v>
      </c>
      <c r="O26" s="23">
        <v>4.6875</v>
      </c>
      <c r="P26" s="23">
        <v>4.125</v>
      </c>
      <c r="Q26" s="23">
        <v>4.7272727272727275</v>
      </c>
      <c r="R26" s="23">
        <v>4.7272727272727275</v>
      </c>
      <c r="S26" s="23">
        <v>4.9333333333333336</v>
      </c>
      <c r="T26" s="23">
        <v>4.25</v>
      </c>
      <c r="U26" s="23">
        <v>4.384615384615385</v>
      </c>
      <c r="V26" s="23">
        <v>4.9230769230769234</v>
      </c>
      <c r="W26" s="23">
        <v>4.9000000000000004</v>
      </c>
      <c r="X26" s="23">
        <v>4.4666666666666668</v>
      </c>
      <c r="Y26" s="23">
        <v>4.833333333333333</v>
      </c>
      <c r="Z26" s="23">
        <v>4.5</v>
      </c>
      <c r="AA26" s="23">
        <v>3.8</v>
      </c>
      <c r="AB26" s="23">
        <v>4.125</v>
      </c>
      <c r="AC26" s="23">
        <v>4.4666666666666668</v>
      </c>
      <c r="AD26" s="23">
        <v>4.3571428571428568</v>
      </c>
      <c r="AE26" s="23">
        <v>4.9090909090909092</v>
      </c>
      <c r="AF26" s="23">
        <v>4.75</v>
      </c>
      <c r="AG26" s="23">
        <v>4.2941176470588234</v>
      </c>
      <c r="AH26" s="23">
        <v>4.2142857142857144</v>
      </c>
      <c r="AI26" s="23">
        <v>3.7</v>
      </c>
      <c r="AJ26" s="23">
        <v>4</v>
      </c>
      <c r="AK26" s="23">
        <v>3.25</v>
      </c>
      <c r="AL26" s="23">
        <v>3</v>
      </c>
      <c r="AM26" s="23">
        <v>3.75</v>
      </c>
      <c r="AN26" s="23">
        <v>4.8</v>
      </c>
      <c r="AO26" s="23">
        <v>4.75</v>
      </c>
      <c r="AP26" s="23">
        <v>4.7692307692307692</v>
      </c>
    </row>
    <row r="27" spans="1:42" x14ac:dyDescent="0.2">
      <c r="A27" s="21" t="s">
        <v>149</v>
      </c>
      <c r="B27" s="22">
        <v>93</v>
      </c>
      <c r="C27" s="22">
        <v>50</v>
      </c>
      <c r="D27" s="15">
        <f>C27/B27</f>
        <v>0.5376344086021505</v>
      </c>
      <c r="E27" s="22">
        <v>26</v>
      </c>
      <c r="F27" s="15">
        <f>E27/C27</f>
        <v>0.52</v>
      </c>
      <c r="G27" s="14">
        <v>24</v>
      </c>
      <c r="H27" s="15">
        <f>G27/C27</f>
        <v>0.48</v>
      </c>
      <c r="I27" s="23">
        <v>3.92</v>
      </c>
      <c r="J27" s="23">
        <v>3.6739130434782608</v>
      </c>
      <c r="K27" s="23">
        <v>4.2727272727272725</v>
      </c>
      <c r="L27" s="23">
        <v>4.4375</v>
      </c>
      <c r="M27" s="23">
        <v>3.0222222222222221</v>
      </c>
      <c r="N27" s="23">
        <v>4.4897959183673466</v>
      </c>
      <c r="O27" s="23">
        <v>4.604166666666667</v>
      </c>
      <c r="P27" s="23">
        <v>3.8571428571428572</v>
      </c>
      <c r="Q27" s="23">
        <v>4.5217391304347823</v>
      </c>
      <c r="R27" s="23">
        <v>4.2727272727272725</v>
      </c>
      <c r="S27" s="23">
        <v>4.333333333333333</v>
      </c>
      <c r="T27" s="23">
        <v>4.2571428571428571</v>
      </c>
      <c r="U27" s="23">
        <v>4.4545454545454541</v>
      </c>
      <c r="V27" s="23">
        <v>4.2826086956521738</v>
      </c>
      <c r="W27" s="23">
        <v>3.7142857142857144</v>
      </c>
      <c r="X27" s="23">
        <v>4.2619047619047619</v>
      </c>
      <c r="Y27" s="23">
        <v>4.3478260869565215</v>
      </c>
      <c r="Z27" s="23">
        <v>3.8611111111111112</v>
      </c>
      <c r="AA27" s="23">
        <v>3.5625</v>
      </c>
      <c r="AB27" s="23">
        <v>3.1212121212121211</v>
      </c>
      <c r="AC27" s="23">
        <v>3.9782608695652173</v>
      </c>
      <c r="AD27" s="23">
        <v>4.0952380952380949</v>
      </c>
      <c r="AE27" s="23">
        <v>4.5714285714285712</v>
      </c>
      <c r="AF27" s="23">
        <v>4.083333333333333</v>
      </c>
      <c r="AG27" s="23">
        <v>4.1914893617021276</v>
      </c>
      <c r="AH27" s="23">
        <v>3.9</v>
      </c>
      <c r="AI27" s="23">
        <v>3.2424242424242422</v>
      </c>
      <c r="AJ27" s="23">
        <v>3.5</v>
      </c>
      <c r="AK27" s="23">
        <v>3.2307692307692308</v>
      </c>
      <c r="AL27" s="23">
        <v>2.8518518518518516</v>
      </c>
      <c r="AM27" s="23">
        <v>3.04</v>
      </c>
      <c r="AN27" s="23">
        <v>4.4375</v>
      </c>
      <c r="AO27" s="23">
        <v>4.0434782608695654</v>
      </c>
      <c r="AP27" s="23">
        <v>4.0465116279069768</v>
      </c>
    </row>
    <row r="28" spans="1:42" x14ac:dyDescent="0.2">
      <c r="A28" s="21" t="s">
        <v>150</v>
      </c>
      <c r="B28" s="22">
        <v>112</v>
      </c>
      <c r="C28" s="22">
        <v>58</v>
      </c>
      <c r="D28" s="15">
        <f>C28/B28</f>
        <v>0.5178571428571429</v>
      </c>
      <c r="E28" s="22">
        <v>36</v>
      </c>
      <c r="F28" s="15">
        <f>E28/C28</f>
        <v>0.62068965517241381</v>
      </c>
      <c r="G28" s="14">
        <v>22</v>
      </c>
      <c r="H28" s="15">
        <f>G28/C28</f>
        <v>0.37931034482758619</v>
      </c>
      <c r="I28" s="23">
        <v>3.9375</v>
      </c>
      <c r="J28" s="23">
        <v>3.6326530612244898</v>
      </c>
      <c r="K28" s="23">
        <v>3.9607843137254903</v>
      </c>
      <c r="L28" s="23">
        <v>4.2307692307692308</v>
      </c>
      <c r="M28" s="23">
        <v>2.6428571428571428</v>
      </c>
      <c r="N28" s="23">
        <v>4.3571428571428568</v>
      </c>
      <c r="O28" s="23">
        <v>4.4909090909090912</v>
      </c>
      <c r="P28" s="23">
        <v>3.4736842105263159</v>
      </c>
      <c r="Q28" s="23">
        <v>4.4375</v>
      </c>
      <c r="R28" s="23">
        <v>4.0666666666666664</v>
      </c>
      <c r="S28" s="23">
        <v>4.1538461538461542</v>
      </c>
      <c r="T28" s="23">
        <v>4.2978723404255321</v>
      </c>
      <c r="U28" s="23">
        <v>4.5</v>
      </c>
      <c r="V28" s="23">
        <v>4.0769230769230766</v>
      </c>
      <c r="W28" s="23">
        <v>4.2142857142857144</v>
      </c>
      <c r="X28" s="23">
        <v>4.0392156862745097</v>
      </c>
      <c r="Y28" s="23">
        <v>4.2333333333333334</v>
      </c>
      <c r="Z28" s="23">
        <v>3.6595744680851063</v>
      </c>
      <c r="AA28" s="23">
        <v>3.4249999999999998</v>
      </c>
      <c r="AB28" s="23">
        <v>2.975609756097561</v>
      </c>
      <c r="AC28" s="23">
        <v>3.7636363636363637</v>
      </c>
      <c r="AD28" s="23">
        <v>3.9375</v>
      </c>
      <c r="AE28" s="23">
        <v>4.5957446808510642</v>
      </c>
      <c r="AF28" s="23">
        <v>4.0566037735849054</v>
      </c>
      <c r="AG28" s="23">
        <v>3.9821428571428572</v>
      </c>
      <c r="AH28" s="23">
        <v>3.606060606060606</v>
      </c>
      <c r="AI28" s="23">
        <v>3.1707317073170733</v>
      </c>
      <c r="AJ28" s="23">
        <v>3.3333333333333335</v>
      </c>
      <c r="AK28" s="23">
        <v>3.0285714285714285</v>
      </c>
      <c r="AL28" s="23">
        <v>2.903225806451613</v>
      </c>
      <c r="AM28" s="23">
        <v>3.2413793103448274</v>
      </c>
      <c r="AN28" s="23">
        <v>4.2857142857142856</v>
      </c>
      <c r="AO28" s="23">
        <v>3.8484848484848486</v>
      </c>
      <c r="AP28" s="23">
        <v>3.6226415094339623</v>
      </c>
    </row>
    <row r="29" spans="1:42" x14ac:dyDescent="0.2">
      <c r="A29" s="21" t="s">
        <v>151</v>
      </c>
      <c r="B29" s="22">
        <v>38</v>
      </c>
      <c r="C29" s="22">
        <v>23</v>
      </c>
      <c r="D29" s="15">
        <f>C29/B29</f>
        <v>0.60526315789473684</v>
      </c>
      <c r="E29" s="22">
        <v>16</v>
      </c>
      <c r="F29" s="15">
        <f>E29/C29</f>
        <v>0.69565217391304346</v>
      </c>
      <c r="G29" s="14">
        <v>7</v>
      </c>
      <c r="H29" s="15">
        <f>G29/C29</f>
        <v>0.30434782608695654</v>
      </c>
      <c r="I29" s="23">
        <v>4.1333333333333337</v>
      </c>
      <c r="J29" s="23">
        <v>4.3157894736842106</v>
      </c>
      <c r="K29" s="23">
        <v>4.4736842105263159</v>
      </c>
      <c r="L29" s="23">
        <v>3.9166666666666665</v>
      </c>
      <c r="M29" s="23">
        <v>3.2380952380952381</v>
      </c>
      <c r="N29" s="23">
        <v>4.4545454545454541</v>
      </c>
      <c r="O29" s="23">
        <v>4.5</v>
      </c>
      <c r="P29" s="23">
        <v>3.6818181818181817</v>
      </c>
      <c r="Q29" s="23">
        <v>4.8</v>
      </c>
      <c r="R29" s="23">
        <v>4.333333333333333</v>
      </c>
      <c r="S29" s="23">
        <v>4.7222222222222223</v>
      </c>
      <c r="T29" s="23">
        <v>4.4545454545454541</v>
      </c>
      <c r="U29" s="23">
        <v>4.615384615384615</v>
      </c>
      <c r="V29" s="23">
        <v>4.3684210526315788</v>
      </c>
      <c r="W29" s="23">
        <v>4.5999999999999996</v>
      </c>
      <c r="X29" s="23">
        <v>4.4285714285714288</v>
      </c>
      <c r="Y29" s="23">
        <v>4.8</v>
      </c>
      <c r="Z29" s="23">
        <v>4.083333333333333</v>
      </c>
      <c r="AA29" s="23">
        <v>4.3636363636363633</v>
      </c>
      <c r="AB29" s="23">
        <v>4.0909090909090908</v>
      </c>
      <c r="AC29" s="23">
        <v>4.3499999999999996</v>
      </c>
      <c r="AD29" s="23">
        <v>4.3076923076923075</v>
      </c>
      <c r="AE29" s="23">
        <v>4.7222222222222223</v>
      </c>
      <c r="AF29" s="23">
        <v>4.2</v>
      </c>
      <c r="AG29" s="23">
        <v>3.6190476190476191</v>
      </c>
      <c r="AH29" s="23">
        <v>3.5625</v>
      </c>
      <c r="AI29" s="23">
        <v>4</v>
      </c>
      <c r="AJ29" s="23">
        <v>4.1538461538461542</v>
      </c>
      <c r="AK29" s="23">
        <v>3.5384615384615383</v>
      </c>
      <c r="AL29" s="23">
        <v>3.1666666666666665</v>
      </c>
      <c r="AM29" s="23">
        <v>4</v>
      </c>
      <c r="AN29" s="23">
        <v>4.333333333333333</v>
      </c>
      <c r="AO29" s="23">
        <v>4</v>
      </c>
      <c r="AP29" s="23">
        <v>3.95</v>
      </c>
    </row>
    <row r="30" spans="1:42" x14ac:dyDescent="0.2">
      <c r="A30" s="21" t="s">
        <v>152</v>
      </c>
      <c r="B30" s="22">
        <v>152</v>
      </c>
      <c r="C30" s="22">
        <v>47</v>
      </c>
      <c r="D30" s="15">
        <f>C30/B30</f>
        <v>0.30921052631578949</v>
      </c>
      <c r="E30" s="22">
        <v>38</v>
      </c>
      <c r="F30" s="15">
        <f>E30/C30</f>
        <v>0.80851063829787229</v>
      </c>
      <c r="G30" s="14">
        <v>9</v>
      </c>
      <c r="H30" s="15">
        <f>G30/C30</f>
        <v>0.19148936170212766</v>
      </c>
      <c r="I30" s="23">
        <v>3.8285714285714287</v>
      </c>
      <c r="J30" s="23">
        <v>3.4864864864864864</v>
      </c>
      <c r="K30" s="23">
        <v>4.125</v>
      </c>
      <c r="L30" s="23">
        <v>4.0769230769230766</v>
      </c>
      <c r="M30" s="23">
        <v>3.4222222222222221</v>
      </c>
      <c r="N30" s="23">
        <v>4.2444444444444445</v>
      </c>
      <c r="O30" s="23">
        <v>4.0666666666666664</v>
      </c>
      <c r="P30" s="23">
        <v>3.7234042553191489</v>
      </c>
      <c r="Q30" s="23">
        <v>4.2941176470588234</v>
      </c>
      <c r="R30" s="23">
        <v>3.6923076923076925</v>
      </c>
      <c r="S30" s="23">
        <v>4.4249999999999998</v>
      </c>
      <c r="T30" s="23">
        <v>4.3095238095238093</v>
      </c>
      <c r="U30" s="23">
        <v>4.5294117647058822</v>
      </c>
      <c r="V30" s="23">
        <v>3.9782608695652173</v>
      </c>
      <c r="W30" s="23">
        <v>3.40625</v>
      </c>
      <c r="X30" s="23">
        <v>3.8205128205128207</v>
      </c>
      <c r="Y30" s="23">
        <v>4.3243243243243246</v>
      </c>
      <c r="Z30" s="23">
        <v>3.8095238095238093</v>
      </c>
      <c r="AA30" s="23">
        <v>3.5142857142857142</v>
      </c>
      <c r="AB30" s="23">
        <v>3.2941176470588234</v>
      </c>
      <c r="AC30" s="23">
        <v>3.7142857142857144</v>
      </c>
      <c r="AD30" s="23">
        <v>3.6190476190476191</v>
      </c>
      <c r="AE30" s="23">
        <v>4.3170731707317076</v>
      </c>
      <c r="AF30" s="23">
        <v>3.4444444444444446</v>
      </c>
      <c r="AG30" s="23">
        <v>4.3043478260869561</v>
      </c>
      <c r="AH30" s="23">
        <v>4.1212121212121211</v>
      </c>
      <c r="AI30" s="23">
        <v>3.5384615384615383</v>
      </c>
      <c r="AJ30" s="23">
        <v>3.5</v>
      </c>
      <c r="AK30" s="23">
        <v>2.8974358974358974</v>
      </c>
      <c r="AL30" s="23">
        <v>2.657142857142857</v>
      </c>
      <c r="AM30" s="23">
        <v>3.5</v>
      </c>
      <c r="AN30" s="23">
        <v>4.2045454545454541</v>
      </c>
      <c r="AO30" s="23">
        <v>4</v>
      </c>
      <c r="AP30" s="23">
        <v>3.9523809523809526</v>
      </c>
    </row>
    <row r="31" spans="1:42" x14ac:dyDescent="0.2">
      <c r="A31" s="21" t="s">
        <v>153</v>
      </c>
      <c r="B31" s="22">
        <v>63</v>
      </c>
      <c r="C31" s="22">
        <v>33</v>
      </c>
      <c r="D31" s="15">
        <f>C31/B31</f>
        <v>0.52380952380952384</v>
      </c>
      <c r="E31" s="22">
        <v>19</v>
      </c>
      <c r="F31" s="15">
        <f>E31/C31</f>
        <v>0.5757575757575758</v>
      </c>
      <c r="G31" s="14">
        <v>14</v>
      </c>
      <c r="H31" s="15">
        <f>G31/C31</f>
        <v>0.42424242424242425</v>
      </c>
      <c r="I31" s="23">
        <v>4.2105263157894735</v>
      </c>
      <c r="J31" s="23">
        <v>3.96</v>
      </c>
      <c r="K31" s="23">
        <v>4.2608695652173916</v>
      </c>
      <c r="L31" s="23">
        <v>4.3076923076923075</v>
      </c>
      <c r="M31" s="23">
        <v>3.25</v>
      </c>
      <c r="N31" s="23">
        <v>4.2758620689655169</v>
      </c>
      <c r="O31" s="23">
        <v>4.4000000000000004</v>
      </c>
      <c r="P31" s="23">
        <v>3.4193548387096775</v>
      </c>
      <c r="Q31" s="23">
        <v>4.4705882352941178</v>
      </c>
      <c r="R31" s="23">
        <v>4.333333333333333</v>
      </c>
      <c r="S31" s="23">
        <v>4.458333333333333</v>
      </c>
      <c r="T31" s="23">
        <v>4.1739130434782608</v>
      </c>
      <c r="U31" s="23">
        <v>4.25</v>
      </c>
      <c r="V31" s="23">
        <v>3.9310344827586206</v>
      </c>
      <c r="W31" s="23">
        <v>3</v>
      </c>
      <c r="X31" s="23">
        <v>4.16</v>
      </c>
      <c r="Y31" s="23">
        <v>3.9375</v>
      </c>
      <c r="Z31" s="23">
        <v>3.8076923076923075</v>
      </c>
      <c r="AA31" s="23">
        <v>3.7142857142857144</v>
      </c>
      <c r="AB31" s="23">
        <v>3.1428571428571428</v>
      </c>
      <c r="AC31" s="23">
        <v>4.096774193548387</v>
      </c>
      <c r="AD31" s="23">
        <v>4.166666666666667</v>
      </c>
      <c r="AE31" s="23">
        <v>4.5555555555555554</v>
      </c>
      <c r="AF31" s="23">
        <v>4.3448275862068968</v>
      </c>
      <c r="AG31" s="23">
        <v>3.8666666666666667</v>
      </c>
      <c r="AH31" s="23">
        <v>4.117647058823529</v>
      </c>
      <c r="AI31" s="23">
        <v>3.4761904761904763</v>
      </c>
      <c r="AJ31" s="23">
        <v>3.8947368421052633</v>
      </c>
      <c r="AK31" s="23">
        <v>3.5555555555555554</v>
      </c>
      <c r="AL31" s="23">
        <v>3.2941176470588234</v>
      </c>
      <c r="AM31" s="23">
        <v>3.75</v>
      </c>
      <c r="AN31" s="23">
        <v>4.3103448275862073</v>
      </c>
      <c r="AO31" s="23">
        <v>4</v>
      </c>
      <c r="AP31" s="23">
        <v>4.04</v>
      </c>
    </row>
    <row r="32" spans="1:42" x14ac:dyDescent="0.2">
      <c r="A32" s="21" t="s">
        <v>154</v>
      </c>
      <c r="B32" s="22">
        <v>20</v>
      </c>
      <c r="C32" s="22">
        <v>12</v>
      </c>
      <c r="D32" s="15">
        <f>C32/B32</f>
        <v>0.6</v>
      </c>
      <c r="E32" s="22">
        <v>12</v>
      </c>
      <c r="F32" s="15">
        <f>E32/C32</f>
        <v>1</v>
      </c>
      <c r="G32" s="14">
        <v>0</v>
      </c>
      <c r="H32" s="15">
        <f>G32/C32</f>
        <v>0</v>
      </c>
      <c r="I32" s="23">
        <v>4.4545454545454541</v>
      </c>
      <c r="J32" s="23">
        <v>4.5</v>
      </c>
      <c r="K32" s="23">
        <v>4.166666666666667</v>
      </c>
      <c r="L32" s="23">
        <v>4.75</v>
      </c>
      <c r="M32" s="23">
        <v>3.3333333333333335</v>
      </c>
      <c r="N32" s="23">
        <v>4.75</v>
      </c>
      <c r="O32" s="23">
        <v>4.666666666666667</v>
      </c>
      <c r="P32" s="23">
        <v>4.25</v>
      </c>
      <c r="Q32" s="23">
        <v>4.916666666666667</v>
      </c>
      <c r="R32" s="23">
        <v>4.666666666666667</v>
      </c>
      <c r="S32" s="23">
        <v>4.75</v>
      </c>
      <c r="T32" s="23">
        <v>4.6363636363636367</v>
      </c>
      <c r="U32" s="23">
        <v>3.9</v>
      </c>
      <c r="V32" s="23">
        <v>4.5</v>
      </c>
      <c r="W32" s="23">
        <v>4</v>
      </c>
      <c r="X32" s="23">
        <v>4.333333333333333</v>
      </c>
      <c r="Y32" s="23">
        <v>4</v>
      </c>
      <c r="Z32" s="23">
        <v>3.75</v>
      </c>
      <c r="AA32" s="23">
        <v>4</v>
      </c>
      <c r="AB32" s="23">
        <v>3.5</v>
      </c>
      <c r="AC32" s="23">
        <v>4.75</v>
      </c>
      <c r="AD32" s="23">
        <v>4.6363636363636367</v>
      </c>
      <c r="AE32" s="23">
        <v>4.5</v>
      </c>
      <c r="AF32" s="23">
        <v>4.416666666666667</v>
      </c>
      <c r="AG32" s="23">
        <v>4.333333333333333</v>
      </c>
      <c r="AH32" s="23">
        <v>4.166666666666667</v>
      </c>
      <c r="AI32" s="23">
        <v>4.1428571428571432</v>
      </c>
      <c r="AJ32" s="23">
        <v>3.625</v>
      </c>
      <c r="AK32" s="23">
        <v>3.3333333333333335</v>
      </c>
      <c r="AL32" s="23">
        <v>2.8333333333333335</v>
      </c>
      <c r="AM32" s="23">
        <v>3</v>
      </c>
      <c r="AN32" s="23">
        <v>4.833333333333333</v>
      </c>
      <c r="AO32" s="23">
        <v>4.5</v>
      </c>
      <c r="AP32" s="23">
        <v>4.666666666666667</v>
      </c>
    </row>
    <row r="33" spans="1:42" x14ac:dyDescent="0.2">
      <c r="A33" s="13" t="s">
        <v>110</v>
      </c>
      <c r="D33" s="15"/>
      <c r="F33" s="15"/>
      <c r="H33" s="15"/>
    </row>
    <row r="34" spans="1:42" x14ac:dyDescent="0.2">
      <c r="A34" s="21" t="s">
        <v>111</v>
      </c>
      <c r="B34" s="22">
        <f>B8+B12</f>
        <v>69</v>
      </c>
      <c r="C34" s="22">
        <f>C8+C12</f>
        <v>35</v>
      </c>
      <c r="D34" s="15">
        <f>C34/B34</f>
        <v>0.50724637681159424</v>
      </c>
      <c r="E34" s="22">
        <f>E8+E12</f>
        <v>29</v>
      </c>
      <c r="F34" s="15">
        <f>E34/C34</f>
        <v>0.82857142857142863</v>
      </c>
      <c r="G34" s="14">
        <f>G8+G12</f>
        <v>6</v>
      </c>
      <c r="H34" s="15">
        <f>G34/C34</f>
        <v>0.17142857142857143</v>
      </c>
      <c r="I34" s="23">
        <v>3.6896551724137931</v>
      </c>
      <c r="J34" s="23">
        <v>4.0294117647058822</v>
      </c>
      <c r="K34" s="23">
        <v>4.741935483870968</v>
      </c>
      <c r="L34" s="23">
        <v>4.5</v>
      </c>
      <c r="M34" s="23">
        <v>3</v>
      </c>
      <c r="N34" s="23">
        <v>4.6363636363636367</v>
      </c>
      <c r="O34" s="23">
        <v>4.59375</v>
      </c>
      <c r="P34" s="23">
        <v>3.6857142857142855</v>
      </c>
      <c r="Q34" s="23">
        <v>4.666666666666667</v>
      </c>
      <c r="R34" s="23">
        <v>4.55</v>
      </c>
      <c r="S34" s="23">
        <v>4.774193548387097</v>
      </c>
      <c r="T34" s="23">
        <v>4.6818181818181817</v>
      </c>
      <c r="U34" s="23">
        <v>4.5789473684210522</v>
      </c>
      <c r="V34" s="23">
        <v>4.225806451612903</v>
      </c>
      <c r="W34" s="23">
        <v>3.8888888888888888</v>
      </c>
      <c r="X34" s="23">
        <v>4.3703703703703702</v>
      </c>
      <c r="Y34" s="23">
        <v>4.3928571428571432</v>
      </c>
      <c r="Z34" s="23">
        <v>4.225806451612903</v>
      </c>
      <c r="AA34" s="23">
        <v>3.5</v>
      </c>
      <c r="AB34" s="23">
        <v>3.0869565217391304</v>
      </c>
      <c r="AC34" s="23">
        <v>3.5151515151515151</v>
      </c>
      <c r="AD34" s="23">
        <v>3.45</v>
      </c>
      <c r="AE34" s="23">
        <v>4.5588235294117645</v>
      </c>
      <c r="AF34" s="23">
        <v>4</v>
      </c>
      <c r="AG34" s="23">
        <v>4.2121212121212119</v>
      </c>
      <c r="AH34" s="23">
        <v>3.96</v>
      </c>
      <c r="AI34" s="23">
        <v>3.6</v>
      </c>
      <c r="AJ34" s="23">
        <v>3.6206896551724137</v>
      </c>
      <c r="AK34" s="23">
        <v>2.9130434782608696</v>
      </c>
      <c r="AL34" s="23">
        <v>2.5909090909090908</v>
      </c>
      <c r="AM34" s="23">
        <v>3.0952380952380953</v>
      </c>
      <c r="AN34" s="23">
        <v>4.5294117647058822</v>
      </c>
      <c r="AO34" s="23">
        <v>3.7857142857142856</v>
      </c>
      <c r="AP34" s="23">
        <v>3.78125</v>
      </c>
    </row>
    <row r="35" spans="1:42" x14ac:dyDescent="0.2">
      <c r="A35" s="21" t="s">
        <v>112</v>
      </c>
      <c r="B35" s="22">
        <f>B9+B29</f>
        <v>105</v>
      </c>
      <c r="C35" s="22">
        <f>C9+C29</f>
        <v>59</v>
      </c>
      <c r="D35" s="15">
        <f>C35/B35</f>
        <v>0.56190476190476191</v>
      </c>
      <c r="E35" s="22">
        <f>E9+E29</f>
        <v>36</v>
      </c>
      <c r="F35" s="15">
        <f>E35/C35</f>
        <v>0.61016949152542377</v>
      </c>
      <c r="G35" s="14">
        <f>G9+G29</f>
        <v>23</v>
      </c>
      <c r="H35" s="15">
        <f>G35/C35</f>
        <v>0.38983050847457629</v>
      </c>
      <c r="I35" s="23">
        <v>4</v>
      </c>
      <c r="J35" s="23">
        <v>4.0769230769230766</v>
      </c>
      <c r="K35" s="23">
        <v>4.4509803921568629</v>
      </c>
      <c r="L35" s="23">
        <v>4.1034482758620694</v>
      </c>
      <c r="M35" s="23">
        <v>3.3392857142857144</v>
      </c>
      <c r="N35" s="23">
        <v>4.4655172413793105</v>
      </c>
      <c r="O35" s="23">
        <v>4.3928571428571432</v>
      </c>
      <c r="P35" s="23">
        <v>3.8275862068965516</v>
      </c>
      <c r="Q35" s="23">
        <v>4.6857142857142859</v>
      </c>
      <c r="R35" s="23">
        <v>4.0740740740740744</v>
      </c>
      <c r="S35" s="23">
        <v>4.4444444444444446</v>
      </c>
      <c r="T35" s="23">
        <v>4.2750000000000004</v>
      </c>
      <c r="U35" s="23">
        <v>4.580645161290323</v>
      </c>
      <c r="V35" s="23">
        <v>4.2037037037037033</v>
      </c>
      <c r="W35" s="23">
        <v>3.9523809523809526</v>
      </c>
      <c r="X35" s="23">
        <v>4.1111111111111107</v>
      </c>
      <c r="Y35" s="23">
        <v>4.5428571428571427</v>
      </c>
      <c r="Z35" s="23">
        <v>3.8684210526315788</v>
      </c>
      <c r="AA35" s="23">
        <v>3.8823529411764706</v>
      </c>
      <c r="AB35" s="23">
        <v>3.4705882352941178</v>
      </c>
      <c r="AC35" s="23">
        <v>4.1607142857142856</v>
      </c>
      <c r="AD35" s="23">
        <v>3.9512195121951219</v>
      </c>
      <c r="AE35" s="23">
        <v>4.7826086956521738</v>
      </c>
      <c r="AF35" s="23">
        <v>4.1607142857142856</v>
      </c>
      <c r="AG35" s="23">
        <v>3.807017543859649</v>
      </c>
      <c r="AH35" s="23">
        <v>3.7352941176470589</v>
      </c>
      <c r="AI35" s="23">
        <v>3.9302325581395348</v>
      </c>
      <c r="AJ35" s="23">
        <v>3.8809523809523809</v>
      </c>
      <c r="AK35" s="23">
        <v>3.3023255813953489</v>
      </c>
      <c r="AL35" s="23">
        <v>2.8974358974358974</v>
      </c>
      <c r="AM35" s="23">
        <v>3.6176470588235294</v>
      </c>
      <c r="AN35" s="23">
        <v>4.3818181818181818</v>
      </c>
      <c r="AO35" s="23">
        <v>3.9375</v>
      </c>
      <c r="AP35" s="23">
        <v>3.9607843137254903</v>
      </c>
    </row>
    <row r="36" spans="1:42" x14ac:dyDescent="0.2">
      <c r="A36" s="21" t="s">
        <v>113</v>
      </c>
      <c r="B36" s="22">
        <f>B7+B10+B26+B30</f>
        <v>331</v>
      </c>
      <c r="C36" s="22">
        <f>C7+C10+C26+C30</f>
        <v>116</v>
      </c>
      <c r="D36" s="15">
        <f>C36/B36</f>
        <v>0.35045317220543809</v>
      </c>
      <c r="E36" s="22">
        <f>E7+E10+E26+E30</f>
        <v>97</v>
      </c>
      <c r="F36" s="15">
        <f>E36/C36</f>
        <v>0.83620689655172409</v>
      </c>
      <c r="G36" s="14">
        <f>G7+G10+G26+G30</f>
        <v>19</v>
      </c>
      <c r="H36" s="15">
        <f>G36/C36</f>
        <v>0.16379310344827586</v>
      </c>
      <c r="I36" s="23">
        <v>4.1931818181818183</v>
      </c>
      <c r="J36" s="23">
        <v>3.97</v>
      </c>
      <c r="K36" s="23">
        <v>4.4117647058823533</v>
      </c>
      <c r="L36" s="23">
        <v>4.394366197183099</v>
      </c>
      <c r="M36" s="23">
        <v>3.4234234234234235</v>
      </c>
      <c r="N36" s="23">
        <v>4.4629629629629628</v>
      </c>
      <c r="O36" s="23">
        <v>4.3738317757009346</v>
      </c>
      <c r="P36" s="23">
        <v>3.9380530973451329</v>
      </c>
      <c r="Q36" s="23">
        <v>4.5232558139534884</v>
      </c>
      <c r="R36" s="23">
        <v>4.0945945945945947</v>
      </c>
      <c r="S36" s="23">
        <v>4.704081632653061</v>
      </c>
      <c r="T36" s="23">
        <v>4.4020618556701034</v>
      </c>
      <c r="U36" s="23">
        <v>4.5747126436781613</v>
      </c>
      <c r="V36" s="23">
        <v>4.3238095238095235</v>
      </c>
      <c r="W36" s="23">
        <v>4.070422535211268</v>
      </c>
      <c r="X36" s="23">
        <v>4.1632653061224492</v>
      </c>
      <c r="Y36" s="23">
        <v>4.4943820224719104</v>
      </c>
      <c r="Z36" s="23">
        <v>4.0329670329670328</v>
      </c>
      <c r="AA36" s="23">
        <v>3.7407407407407409</v>
      </c>
      <c r="AB36" s="23">
        <v>3.4935064935064934</v>
      </c>
      <c r="AC36" s="23">
        <v>3.9711538461538463</v>
      </c>
      <c r="AD36" s="23">
        <v>3.98</v>
      </c>
      <c r="AE36" s="23">
        <v>4.395604395604396</v>
      </c>
      <c r="AF36" s="23">
        <v>3.94392523364486</v>
      </c>
      <c r="AG36" s="23">
        <v>4.25</v>
      </c>
      <c r="AH36" s="23">
        <v>4.2386363636363633</v>
      </c>
      <c r="AI36" s="23">
        <v>3.5697674418604652</v>
      </c>
      <c r="AJ36" s="23">
        <v>3.5555555555555554</v>
      </c>
      <c r="AK36" s="23">
        <v>3.0617283950617282</v>
      </c>
      <c r="AL36" s="23">
        <v>2.858974358974359</v>
      </c>
      <c r="AM36" s="23">
        <v>3.3846153846153846</v>
      </c>
      <c r="AN36" s="23">
        <v>4.4433962264150946</v>
      </c>
      <c r="AO36" s="23">
        <v>4.2954545454545459</v>
      </c>
      <c r="AP36" s="23">
        <v>4.2376237623762378</v>
      </c>
    </row>
    <row r="37" spans="1:42" x14ac:dyDescent="0.2">
      <c r="A37" s="21" t="s">
        <v>114</v>
      </c>
      <c r="B37" s="22">
        <f>B4+B5+B6+B11+B27+B28+B31+B32</f>
        <v>585</v>
      </c>
      <c r="C37" s="22">
        <f>C4+C5+C6+C11+C27+C28+C31+C32</f>
        <v>302</v>
      </c>
      <c r="D37" s="15">
        <f>C37/B37</f>
        <v>0.51623931623931629</v>
      </c>
      <c r="E37" s="22">
        <f>E4+E5+E6+E11+E27+E28+E31+E32</f>
        <v>207</v>
      </c>
      <c r="F37" s="15">
        <f>E37/C37</f>
        <v>0.68543046357615889</v>
      </c>
      <c r="G37" s="14">
        <f>G4+G5+G6+G11+G27+G28+G31+G32</f>
        <v>95</v>
      </c>
      <c r="H37" s="15">
        <f>G37/C37</f>
        <v>0.31456953642384106</v>
      </c>
      <c r="I37" s="23">
        <v>4.0816326530612246</v>
      </c>
      <c r="J37" s="23">
        <v>3.7960784313725489</v>
      </c>
      <c r="K37" s="23">
        <v>4.3012048192771086</v>
      </c>
      <c r="L37" s="23">
        <v>4.2884615384615383</v>
      </c>
      <c r="M37" s="23">
        <v>2.9928571428571429</v>
      </c>
      <c r="N37" s="23">
        <v>4.4219858156028371</v>
      </c>
      <c r="O37" s="23">
        <v>4.456834532374101</v>
      </c>
      <c r="P37" s="23">
        <v>3.5034965034965033</v>
      </c>
      <c r="Q37" s="23">
        <v>4.4421052631578943</v>
      </c>
      <c r="R37" s="23">
        <v>4.1022727272727275</v>
      </c>
      <c r="S37" s="23">
        <v>4.3505535055350553</v>
      </c>
      <c r="T37" s="23">
        <v>4.3744680851063826</v>
      </c>
      <c r="U37" s="23">
        <v>4.4725274725274726</v>
      </c>
      <c r="V37" s="23">
        <v>4.1304347826086953</v>
      </c>
      <c r="W37" s="23">
        <v>4.0999999999999996</v>
      </c>
      <c r="X37" s="23">
        <v>4.1269841269841274</v>
      </c>
      <c r="Y37" s="23">
        <v>4.0918918918918923</v>
      </c>
      <c r="Z37" s="23">
        <v>3.8781512605042017</v>
      </c>
      <c r="AA37" s="23">
        <v>3.5263157894736841</v>
      </c>
      <c r="AB37" s="23">
        <v>3.0613207547169812</v>
      </c>
      <c r="AC37" s="23">
        <v>3.9119718309859155</v>
      </c>
      <c r="AD37" s="23">
        <v>4.0303030303030303</v>
      </c>
      <c r="AE37" s="23">
        <v>4.5298804780876498</v>
      </c>
      <c r="AF37" s="23">
        <v>4.1362007168458783</v>
      </c>
      <c r="AG37" s="23">
        <v>3.9824561403508771</v>
      </c>
      <c r="AH37" s="23">
        <v>3.7647058823529411</v>
      </c>
      <c r="AI37" s="23">
        <v>3.25</v>
      </c>
      <c r="AJ37" s="23">
        <v>3.5685279187817258</v>
      </c>
      <c r="AK37" s="23">
        <v>3.0526315789473686</v>
      </c>
      <c r="AL37" s="23">
        <v>2.7222222222222223</v>
      </c>
      <c r="AM37" s="23">
        <v>3.315151515151515</v>
      </c>
      <c r="AN37" s="23">
        <v>4.3142857142857141</v>
      </c>
      <c r="AO37" s="23">
        <v>3.9251336898395723</v>
      </c>
      <c r="AP37" s="23">
        <v>3.8443579766536966</v>
      </c>
    </row>
    <row r="38" spans="1:42" x14ac:dyDescent="0.2">
      <c r="A38" s="21" t="s">
        <v>115</v>
      </c>
      <c r="B38" s="22">
        <f>B3+B13+B14+B15+B16+B17+B18+B19+B20+B21+B22+B23+B24+B25</f>
        <v>889</v>
      </c>
      <c r="C38" s="22">
        <f>C3+C13+C14+C15+C16+C17+C18+C19+C20+C21+C22+C23+C24+C25</f>
        <v>480</v>
      </c>
      <c r="D38" s="15">
        <f>C38/B38</f>
        <v>0.53993250843644547</v>
      </c>
      <c r="E38" s="22">
        <f>E3+E13+E14+E15+E16+E17+E18+E19+E20+E21+E22+E23+E24+E25</f>
        <v>330</v>
      </c>
      <c r="F38" s="15">
        <f>E38/C38</f>
        <v>0.6875</v>
      </c>
      <c r="G38" s="14">
        <f>G3+G13+G14+G15+G16+G17+G18+G19+G20+G21+G22+G23+G24+G25</f>
        <v>150</v>
      </c>
      <c r="H38" s="15">
        <f>G38/C38</f>
        <v>0.3125</v>
      </c>
      <c r="I38" s="23">
        <v>4.0541401273885347</v>
      </c>
      <c r="J38" s="23">
        <v>3.9248120300751879</v>
      </c>
      <c r="K38" s="23">
        <v>4.3734939759036147</v>
      </c>
      <c r="L38" s="23">
        <v>4.24609375</v>
      </c>
      <c r="M38" s="23">
        <v>3.0569476082004554</v>
      </c>
      <c r="N38" s="23">
        <v>4.4426966292134829</v>
      </c>
      <c r="O38" s="23">
        <v>4.4000000000000004</v>
      </c>
      <c r="P38" s="23">
        <v>3.3537117903930129</v>
      </c>
      <c r="Q38" s="23">
        <v>4.5097402597402594</v>
      </c>
      <c r="R38" s="23">
        <v>4.2015503875968996</v>
      </c>
      <c r="S38" s="23">
        <v>4.431034482758621</v>
      </c>
      <c r="T38" s="23">
        <v>4.3148148148148149</v>
      </c>
      <c r="U38" s="23">
        <v>4.3812709030100336</v>
      </c>
      <c r="V38" s="23">
        <v>4</v>
      </c>
      <c r="W38" s="23">
        <v>3.5109489051094891</v>
      </c>
      <c r="X38" s="23">
        <v>4.0746666666666664</v>
      </c>
      <c r="Y38" s="23">
        <v>4.491909385113269</v>
      </c>
      <c r="Z38" s="23">
        <v>3.9194805194805196</v>
      </c>
      <c r="AA38" s="23">
        <v>3.5473372781065087</v>
      </c>
      <c r="AB38" s="23">
        <v>3.078125</v>
      </c>
      <c r="AC38" s="23">
        <v>3.9080717488789238</v>
      </c>
      <c r="AD38" s="23">
        <v>3.6915422885572138</v>
      </c>
      <c r="AE38" s="23">
        <v>4.4547677261613696</v>
      </c>
      <c r="AF38" s="23">
        <v>3.9846491228070176</v>
      </c>
      <c r="AG38" s="23">
        <v>3.7916666666666665</v>
      </c>
      <c r="AH38" s="23">
        <v>3.8366013071895426</v>
      </c>
      <c r="AI38" s="23">
        <v>3.3423423423423424</v>
      </c>
      <c r="AJ38" s="23">
        <v>3.4294294294294296</v>
      </c>
      <c r="AK38" s="23">
        <v>3.0569620253164556</v>
      </c>
      <c r="AL38" s="23">
        <v>2.8181818181818183</v>
      </c>
      <c r="AM38" s="23">
        <v>3.5728813559322035</v>
      </c>
      <c r="AN38" s="23">
        <v>4.2549889135254988</v>
      </c>
      <c r="AO38" s="23">
        <v>4.1225806451612907</v>
      </c>
      <c r="AP38" s="23">
        <v>4.0287081339712918</v>
      </c>
    </row>
    <row r="39" spans="1:42" s="27" customFormat="1" ht="27.75" customHeight="1" x14ac:dyDescent="0.2">
      <c r="A39" s="62" t="s">
        <v>155</v>
      </c>
      <c r="B39" s="24">
        <f>SUM(B2:B32)</f>
        <v>1979</v>
      </c>
      <c r="C39" s="24">
        <f>SUM(C2:C32)</f>
        <v>992</v>
      </c>
      <c r="D39" s="59">
        <f>C39/B39</f>
        <v>0.50126326427488632</v>
      </c>
      <c r="E39" s="61">
        <f>SUM(E2:E32)</f>
        <v>699</v>
      </c>
      <c r="F39" s="59">
        <f>E39/C39</f>
        <v>0.70463709677419351</v>
      </c>
      <c r="G39" s="60">
        <f>SUM(G2:G32)</f>
        <v>293</v>
      </c>
      <c r="H39" s="59">
        <f>G39/C39</f>
        <v>0.29536290322580644</v>
      </c>
      <c r="I39" s="26">
        <v>4.0620272314674732</v>
      </c>
      <c r="J39" s="26">
        <v>3.9047619047619047</v>
      </c>
      <c r="K39" s="26">
        <v>4.375</v>
      </c>
      <c r="L39" s="26">
        <v>4.280075187969925</v>
      </c>
      <c r="M39" s="26">
        <v>3.0968443960826986</v>
      </c>
      <c r="N39" s="26">
        <v>4.4470842332613394</v>
      </c>
      <c r="O39" s="26">
        <v>4.4208194905869327</v>
      </c>
      <c r="P39" s="26">
        <v>3.5094736842105263</v>
      </c>
      <c r="Q39" s="26">
        <v>4.507739938080495</v>
      </c>
      <c r="R39" s="26">
        <v>4.1621621621621623</v>
      </c>
      <c r="S39" s="26">
        <v>4.4500587544065802</v>
      </c>
      <c r="T39" s="26">
        <v>4.3523316062176169</v>
      </c>
      <c r="U39" s="26">
        <v>4.4514563106796112</v>
      </c>
      <c r="V39" s="26">
        <v>4.096385542168675</v>
      </c>
      <c r="W39" s="26">
        <v>3.7296703296703297</v>
      </c>
      <c r="X39" s="26">
        <v>4.114178168130489</v>
      </c>
      <c r="Y39" s="26">
        <v>4.3761609907120746</v>
      </c>
      <c r="Z39" s="26">
        <v>3.9297573435504471</v>
      </c>
      <c r="AA39" s="26">
        <v>3.5782608695652174</v>
      </c>
      <c r="AB39" s="26">
        <v>3.1411411411411412</v>
      </c>
      <c r="AC39" s="26">
        <v>3.9176598049837486</v>
      </c>
      <c r="AD39" s="26">
        <v>3.8159340659340661</v>
      </c>
      <c r="AE39" s="26">
        <v>4.4933814681107096</v>
      </c>
      <c r="AF39" s="26">
        <v>4.0365198711063375</v>
      </c>
      <c r="AG39" s="26">
        <v>3.9194061505832449</v>
      </c>
      <c r="AH39" s="26">
        <v>3.8703124999999998</v>
      </c>
      <c r="AI39" s="26">
        <v>3.386138613861386</v>
      </c>
      <c r="AJ39" s="26">
        <v>3.5205278592375366</v>
      </c>
      <c r="AK39" s="26">
        <v>3.0673813169984685</v>
      </c>
      <c r="AL39" s="26">
        <v>2.7922077922077921</v>
      </c>
      <c r="AM39" s="26">
        <v>3.4637931034482761</v>
      </c>
      <c r="AN39" s="26">
        <v>4.3120950323974085</v>
      </c>
      <c r="AO39" s="26">
        <v>4.065116279069767</v>
      </c>
      <c r="AP39" s="26">
        <v>3.9848661233993017</v>
      </c>
    </row>
    <row r="41" spans="1:42" x14ac:dyDescent="0.2">
      <c r="I41" s="58"/>
    </row>
  </sheetData>
  <mergeCells count="9">
    <mergeCell ref="I1:L1"/>
    <mergeCell ref="M1:R1"/>
    <mergeCell ref="S1:Y1"/>
    <mergeCell ref="E1:H1"/>
    <mergeCell ref="AN1:AP1"/>
    <mergeCell ref="Z1:AB1"/>
    <mergeCell ref="AC1:AF1"/>
    <mergeCell ref="AG1:AH1"/>
    <mergeCell ref="AI1:AM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workbookViewId="0">
      <selection activeCell="B19" sqref="B19"/>
    </sheetView>
  </sheetViews>
  <sheetFormatPr baseColWidth="10" defaultRowHeight="12.75" x14ac:dyDescent="0.2"/>
  <cols>
    <col min="1" max="1" width="11.42578125" style="2"/>
    <col min="2" max="2" width="68.42578125" style="2" customWidth="1"/>
  </cols>
  <sheetData>
    <row r="1" spans="1:8" ht="55.5" customHeight="1" x14ac:dyDescent="0.2">
      <c r="A1" s="39" t="s">
        <v>60</v>
      </c>
      <c r="B1" s="39"/>
    </row>
    <row r="2" spans="1:8" ht="39.75" customHeight="1" x14ac:dyDescent="0.2">
      <c r="C2" s="3">
        <v>0</v>
      </c>
      <c r="D2" s="3">
        <v>1</v>
      </c>
      <c r="E2" s="3">
        <v>2</v>
      </c>
      <c r="F2" s="3">
        <v>3</v>
      </c>
      <c r="G2" s="3">
        <v>4</v>
      </c>
      <c r="H2" s="3">
        <v>5</v>
      </c>
    </row>
    <row r="3" spans="1:8" ht="12.75" customHeight="1" x14ac:dyDescent="0.2">
      <c r="A3" s="40" t="s">
        <v>16</v>
      </c>
      <c r="B3" s="41"/>
      <c r="C3" s="4"/>
      <c r="D3" s="4"/>
      <c r="E3" s="4"/>
      <c r="F3" s="4"/>
      <c r="G3" s="4"/>
      <c r="H3" s="4"/>
    </row>
    <row r="4" spans="1:8" ht="25.5" x14ac:dyDescent="0.2">
      <c r="A4" s="5">
        <v>1</v>
      </c>
      <c r="B4" s="9" t="s">
        <v>27</v>
      </c>
      <c r="C4" s="6" t="s">
        <v>2</v>
      </c>
      <c r="D4" s="6" t="s">
        <v>2</v>
      </c>
      <c r="E4" s="6" t="s">
        <v>2</v>
      </c>
      <c r="F4" s="6" t="s">
        <v>2</v>
      </c>
      <c r="G4" s="6" t="s">
        <v>2</v>
      </c>
      <c r="H4" s="6" t="s">
        <v>2</v>
      </c>
    </row>
    <row r="5" spans="1:8" ht="14.25" x14ac:dyDescent="0.2">
      <c r="A5" s="5">
        <v>2</v>
      </c>
      <c r="B5" s="9" t="s">
        <v>28</v>
      </c>
      <c r="C5" s="6" t="s">
        <v>2</v>
      </c>
      <c r="D5" s="6" t="s">
        <v>2</v>
      </c>
      <c r="E5" s="6" t="s">
        <v>2</v>
      </c>
      <c r="F5" s="6" t="s">
        <v>2</v>
      </c>
      <c r="G5" s="6" t="s">
        <v>2</v>
      </c>
      <c r="H5" s="6" t="s">
        <v>2</v>
      </c>
    </row>
    <row r="6" spans="1:8" ht="14.25" x14ac:dyDescent="0.2">
      <c r="A6" s="5">
        <v>3</v>
      </c>
      <c r="B6" s="9" t="s">
        <v>29</v>
      </c>
      <c r="C6" s="6" t="s">
        <v>2</v>
      </c>
      <c r="D6" s="6" t="s">
        <v>2</v>
      </c>
      <c r="E6" s="6" t="s">
        <v>2</v>
      </c>
      <c r="F6" s="6" t="s">
        <v>2</v>
      </c>
      <c r="G6" s="6" t="s">
        <v>2</v>
      </c>
      <c r="H6" s="6" t="s">
        <v>2</v>
      </c>
    </row>
    <row r="7" spans="1:8" ht="25.5" x14ac:dyDescent="0.2">
      <c r="A7" s="5">
        <v>4</v>
      </c>
      <c r="B7" s="9" t="s">
        <v>30</v>
      </c>
      <c r="C7" s="6" t="s">
        <v>2</v>
      </c>
      <c r="D7" s="6" t="s">
        <v>2</v>
      </c>
      <c r="E7" s="6" t="s">
        <v>2</v>
      </c>
      <c r="F7" s="6" t="s">
        <v>2</v>
      </c>
      <c r="G7" s="6" t="s">
        <v>2</v>
      </c>
      <c r="H7" s="6" t="s">
        <v>2</v>
      </c>
    </row>
    <row r="8" spans="1:8" x14ac:dyDescent="0.2">
      <c r="A8" s="7"/>
      <c r="B8" s="7"/>
      <c r="C8" s="4"/>
      <c r="D8" s="4"/>
      <c r="E8" s="4"/>
      <c r="F8" s="4"/>
      <c r="G8" s="4"/>
      <c r="H8" s="4"/>
    </row>
    <row r="9" spans="1:8" ht="12.75" customHeight="1" x14ac:dyDescent="0.2">
      <c r="A9" s="42" t="s">
        <v>17</v>
      </c>
      <c r="B9" s="43"/>
      <c r="C9" s="4"/>
      <c r="D9" s="4"/>
      <c r="E9" s="4"/>
      <c r="F9" s="4"/>
      <c r="G9" s="4"/>
      <c r="H9" s="4"/>
    </row>
    <row r="10" spans="1:8" ht="25.5" x14ac:dyDescent="0.2">
      <c r="A10" s="5">
        <v>5</v>
      </c>
      <c r="B10" s="9" t="s">
        <v>31</v>
      </c>
      <c r="C10" s="6" t="s">
        <v>2</v>
      </c>
      <c r="D10" s="6" t="s">
        <v>2</v>
      </c>
      <c r="E10" s="6" t="s">
        <v>2</v>
      </c>
      <c r="F10" s="6" t="s">
        <v>2</v>
      </c>
      <c r="G10" s="6" t="s">
        <v>2</v>
      </c>
      <c r="H10" s="6" t="s">
        <v>2</v>
      </c>
    </row>
    <row r="11" spans="1:8" ht="14.25" x14ac:dyDescent="0.2">
      <c r="A11" s="5">
        <v>6</v>
      </c>
      <c r="B11" s="9" t="s">
        <v>32</v>
      </c>
      <c r="C11" s="6" t="s">
        <v>2</v>
      </c>
      <c r="D11" s="6" t="s">
        <v>2</v>
      </c>
      <c r="E11" s="6" t="s">
        <v>2</v>
      </c>
      <c r="F11" s="6" t="s">
        <v>2</v>
      </c>
      <c r="G11" s="6" t="s">
        <v>2</v>
      </c>
      <c r="H11" s="6" t="s">
        <v>2</v>
      </c>
    </row>
    <row r="12" spans="1:8" s="8" customFormat="1" ht="14.25" x14ac:dyDescent="0.2">
      <c r="A12" s="5">
        <v>7</v>
      </c>
      <c r="B12" s="9" t="s">
        <v>33</v>
      </c>
      <c r="C12" s="6" t="s">
        <v>2</v>
      </c>
      <c r="D12" s="6" t="s">
        <v>2</v>
      </c>
      <c r="E12" s="6" t="s">
        <v>2</v>
      </c>
      <c r="F12" s="6" t="s">
        <v>2</v>
      </c>
      <c r="G12" s="6" t="s">
        <v>2</v>
      </c>
      <c r="H12" s="6" t="s">
        <v>2</v>
      </c>
    </row>
    <row r="13" spans="1:8" s="8" customFormat="1" ht="38.25" x14ac:dyDescent="0.2">
      <c r="A13" s="5">
        <v>8</v>
      </c>
      <c r="B13" s="9" t="s">
        <v>34</v>
      </c>
      <c r="C13" s="6" t="s">
        <v>2</v>
      </c>
      <c r="D13" s="6" t="s">
        <v>2</v>
      </c>
      <c r="E13" s="6" t="s">
        <v>2</v>
      </c>
      <c r="F13" s="6" t="s">
        <v>2</v>
      </c>
      <c r="G13" s="6" t="s">
        <v>2</v>
      </c>
      <c r="H13" s="6" t="s">
        <v>2</v>
      </c>
    </row>
    <row r="14" spans="1:8" s="8" customFormat="1" ht="51" x14ac:dyDescent="0.2">
      <c r="A14" s="5">
        <v>9</v>
      </c>
      <c r="B14" s="9" t="s">
        <v>35</v>
      </c>
      <c r="C14" s="6" t="s">
        <v>2</v>
      </c>
      <c r="D14" s="6" t="s">
        <v>2</v>
      </c>
      <c r="E14" s="6" t="s">
        <v>2</v>
      </c>
      <c r="F14" s="6" t="s">
        <v>2</v>
      </c>
      <c r="G14" s="6" t="s">
        <v>2</v>
      </c>
      <c r="H14" s="6" t="s">
        <v>2</v>
      </c>
    </row>
    <row r="15" spans="1:8" ht="25.5" x14ac:dyDescent="0.2">
      <c r="A15" s="10">
        <v>10</v>
      </c>
      <c r="B15" s="9" t="s">
        <v>36</v>
      </c>
      <c r="C15" s="6" t="s">
        <v>2</v>
      </c>
      <c r="D15" s="6" t="s">
        <v>2</v>
      </c>
      <c r="E15" s="6" t="s">
        <v>2</v>
      </c>
      <c r="F15" s="6" t="s">
        <v>2</v>
      </c>
      <c r="G15" s="6" t="s">
        <v>2</v>
      </c>
      <c r="H15" s="6" t="s">
        <v>2</v>
      </c>
    </row>
    <row r="16" spans="1:8" s="8" customFormat="1" ht="14.25" x14ac:dyDescent="0.2">
      <c r="A16" s="10">
        <v>11</v>
      </c>
      <c r="B16" s="9" t="s">
        <v>59</v>
      </c>
      <c r="C16" s="6" t="s">
        <v>2</v>
      </c>
      <c r="D16" s="6" t="s">
        <v>2</v>
      </c>
      <c r="E16" s="6" t="s">
        <v>2</v>
      </c>
      <c r="F16" s="6" t="s">
        <v>2</v>
      </c>
      <c r="G16" s="6" t="s">
        <v>2</v>
      </c>
      <c r="H16" s="6" t="s">
        <v>2</v>
      </c>
    </row>
    <row r="17" spans="1:8" x14ac:dyDescent="0.2">
      <c r="A17" s="7"/>
      <c r="B17" s="7"/>
      <c r="C17" s="4"/>
      <c r="D17" s="4"/>
      <c r="E17" s="4"/>
      <c r="F17" s="4"/>
      <c r="G17" s="4"/>
      <c r="H17" s="4"/>
    </row>
    <row r="18" spans="1:8" ht="12.75" customHeight="1" x14ac:dyDescent="0.2">
      <c r="A18" s="44" t="s">
        <v>18</v>
      </c>
      <c r="B18" s="45"/>
      <c r="C18" s="4"/>
      <c r="D18" s="4"/>
      <c r="E18" s="4"/>
      <c r="F18" s="4"/>
      <c r="G18" s="4"/>
      <c r="H18" s="4"/>
    </row>
    <row r="19" spans="1:8" s="8" customFormat="1" ht="14.25" x14ac:dyDescent="0.2">
      <c r="A19" s="5">
        <v>12</v>
      </c>
      <c r="B19" s="9" t="s">
        <v>3</v>
      </c>
      <c r="C19" s="6" t="s">
        <v>2</v>
      </c>
      <c r="D19" s="6" t="s">
        <v>2</v>
      </c>
      <c r="E19" s="6" t="s">
        <v>2</v>
      </c>
      <c r="F19" s="6" t="s">
        <v>2</v>
      </c>
      <c r="G19" s="6" t="s">
        <v>2</v>
      </c>
      <c r="H19" s="6" t="s">
        <v>2</v>
      </c>
    </row>
    <row r="20" spans="1:8" ht="14.25" x14ac:dyDescent="0.2">
      <c r="A20" s="5">
        <v>13</v>
      </c>
      <c r="B20" s="9" t="s">
        <v>37</v>
      </c>
      <c r="C20" s="6" t="s">
        <v>2</v>
      </c>
      <c r="D20" s="6" t="s">
        <v>2</v>
      </c>
      <c r="E20" s="6" t="s">
        <v>2</v>
      </c>
      <c r="F20" s="6" t="s">
        <v>2</v>
      </c>
      <c r="G20" s="6" t="s">
        <v>2</v>
      </c>
      <c r="H20" s="6" t="s">
        <v>2</v>
      </c>
    </row>
    <row r="21" spans="1:8" s="8" customFormat="1" ht="38.25" x14ac:dyDescent="0.2">
      <c r="A21" s="5">
        <v>14</v>
      </c>
      <c r="B21" s="9" t="s">
        <v>38</v>
      </c>
      <c r="C21" s="6" t="s">
        <v>2</v>
      </c>
      <c r="D21" s="6" t="s">
        <v>2</v>
      </c>
      <c r="E21" s="6" t="s">
        <v>2</v>
      </c>
      <c r="F21" s="6" t="s">
        <v>2</v>
      </c>
      <c r="G21" s="6" t="s">
        <v>2</v>
      </c>
      <c r="H21" s="6" t="s">
        <v>2</v>
      </c>
    </row>
    <row r="22" spans="1:8" s="8" customFormat="1" ht="14.25" x14ac:dyDescent="0.2">
      <c r="A22" s="5">
        <v>15</v>
      </c>
      <c r="B22" s="9" t="s">
        <v>39</v>
      </c>
      <c r="C22" s="6" t="s">
        <v>2</v>
      </c>
      <c r="D22" s="6" t="s">
        <v>2</v>
      </c>
      <c r="E22" s="6" t="s">
        <v>2</v>
      </c>
      <c r="F22" s="6" t="s">
        <v>2</v>
      </c>
      <c r="G22" s="6" t="s">
        <v>2</v>
      </c>
      <c r="H22" s="6" t="s">
        <v>2</v>
      </c>
    </row>
    <row r="23" spans="1:8" s="8" customFormat="1" ht="25.5" x14ac:dyDescent="0.2">
      <c r="A23" s="5">
        <v>16</v>
      </c>
      <c r="B23" s="9" t="s">
        <v>40</v>
      </c>
      <c r="C23" s="6" t="s">
        <v>2</v>
      </c>
      <c r="D23" s="6" t="s">
        <v>2</v>
      </c>
      <c r="E23" s="6" t="s">
        <v>2</v>
      </c>
      <c r="F23" s="6" t="s">
        <v>2</v>
      </c>
      <c r="G23" s="6" t="s">
        <v>2</v>
      </c>
      <c r="H23" s="6" t="s">
        <v>2</v>
      </c>
    </row>
    <row r="24" spans="1:8" s="8" customFormat="1" ht="14.25" x14ac:dyDescent="0.2">
      <c r="A24" s="5">
        <v>17</v>
      </c>
      <c r="B24" s="9" t="s">
        <v>41</v>
      </c>
      <c r="C24" s="6" t="s">
        <v>2</v>
      </c>
      <c r="D24" s="6" t="s">
        <v>2</v>
      </c>
      <c r="E24" s="6" t="s">
        <v>2</v>
      </c>
      <c r="F24" s="6" t="s">
        <v>2</v>
      </c>
      <c r="G24" s="6" t="s">
        <v>2</v>
      </c>
      <c r="H24" s="6" t="s">
        <v>2</v>
      </c>
    </row>
    <row r="25" spans="1:8" x14ac:dyDescent="0.2">
      <c r="A25" s="7"/>
      <c r="B25" s="7"/>
      <c r="C25" s="4"/>
      <c r="D25" s="4"/>
      <c r="E25" s="4"/>
      <c r="F25" s="4"/>
      <c r="G25" s="4"/>
      <c r="H25" s="4"/>
    </row>
    <row r="26" spans="1:8" ht="12.75" customHeight="1" x14ac:dyDescent="0.2">
      <c r="A26" s="46" t="s">
        <v>42</v>
      </c>
      <c r="B26" s="47"/>
      <c r="C26" s="4"/>
      <c r="D26" s="4"/>
      <c r="E26" s="4"/>
      <c r="F26" s="4"/>
      <c r="G26" s="4"/>
      <c r="H26" s="4"/>
    </row>
    <row r="27" spans="1:8" ht="38.25" x14ac:dyDescent="0.2">
      <c r="A27" s="5">
        <v>18</v>
      </c>
      <c r="B27" s="9" t="s">
        <v>43</v>
      </c>
      <c r="C27" s="6" t="s">
        <v>2</v>
      </c>
      <c r="D27" s="6" t="s">
        <v>2</v>
      </c>
      <c r="E27" s="6" t="s">
        <v>2</v>
      </c>
      <c r="F27" s="6" t="s">
        <v>2</v>
      </c>
      <c r="G27" s="6" t="s">
        <v>2</v>
      </c>
      <c r="H27" s="6" t="s">
        <v>2</v>
      </c>
    </row>
    <row r="28" spans="1:8" ht="14.25" x14ac:dyDescent="0.2">
      <c r="A28" s="5">
        <v>19</v>
      </c>
      <c r="B28" s="9" t="s">
        <v>44</v>
      </c>
      <c r="C28" s="6" t="s">
        <v>2</v>
      </c>
      <c r="D28" s="6" t="s">
        <v>2</v>
      </c>
      <c r="E28" s="6" t="s">
        <v>2</v>
      </c>
      <c r="F28" s="6" t="s">
        <v>2</v>
      </c>
      <c r="G28" s="6" t="s">
        <v>2</v>
      </c>
      <c r="H28" s="6" t="s">
        <v>2</v>
      </c>
    </row>
    <row r="29" spans="1:8" ht="14.25" x14ac:dyDescent="0.2">
      <c r="A29" s="5">
        <v>20</v>
      </c>
      <c r="B29" s="9" t="s">
        <v>45</v>
      </c>
      <c r="C29" s="6" t="s">
        <v>2</v>
      </c>
      <c r="D29" s="6" t="s">
        <v>2</v>
      </c>
      <c r="E29" s="6" t="s">
        <v>2</v>
      </c>
      <c r="F29" s="6" t="s">
        <v>2</v>
      </c>
      <c r="G29" s="6" t="s">
        <v>2</v>
      </c>
      <c r="H29" s="6" t="s">
        <v>2</v>
      </c>
    </row>
    <row r="30" spans="1:8" x14ac:dyDescent="0.2">
      <c r="A30" s="7"/>
      <c r="B30" s="7"/>
      <c r="C30" s="4"/>
      <c r="D30" s="4"/>
      <c r="E30" s="4"/>
      <c r="F30" s="4"/>
      <c r="G30" s="4"/>
      <c r="H30" s="4"/>
    </row>
    <row r="31" spans="1:8" s="8" customFormat="1" x14ac:dyDescent="0.2">
      <c r="A31" s="48" t="s">
        <v>20</v>
      </c>
      <c r="B31" s="48"/>
      <c r="C31" s="4"/>
      <c r="D31" s="4"/>
      <c r="E31" s="4"/>
      <c r="F31" s="4"/>
      <c r="G31" s="4"/>
      <c r="H31" s="4"/>
    </row>
    <row r="32" spans="1:8" s="8" customFormat="1" ht="25.5" x14ac:dyDescent="0.2">
      <c r="A32" s="5">
        <v>21</v>
      </c>
      <c r="B32" s="9" t="s">
        <v>4</v>
      </c>
      <c r="C32" s="6" t="s">
        <v>2</v>
      </c>
      <c r="D32" s="6" t="s">
        <v>2</v>
      </c>
      <c r="E32" s="6" t="s">
        <v>2</v>
      </c>
      <c r="F32" s="6" t="s">
        <v>2</v>
      </c>
      <c r="G32" s="6" t="s">
        <v>2</v>
      </c>
      <c r="H32" s="6" t="s">
        <v>2</v>
      </c>
    </row>
    <row r="33" spans="1:8" s="8" customFormat="1" ht="25.5" x14ac:dyDescent="0.2">
      <c r="A33" s="5">
        <v>22</v>
      </c>
      <c r="B33" s="9" t="s">
        <v>46</v>
      </c>
      <c r="C33" s="6" t="s">
        <v>2</v>
      </c>
      <c r="D33" s="6" t="s">
        <v>2</v>
      </c>
      <c r="E33" s="6" t="s">
        <v>2</v>
      </c>
      <c r="F33" s="6" t="s">
        <v>2</v>
      </c>
      <c r="G33" s="6" t="s">
        <v>2</v>
      </c>
      <c r="H33" s="6" t="s">
        <v>2</v>
      </c>
    </row>
    <row r="34" spans="1:8" s="8" customFormat="1" ht="14.25" x14ac:dyDescent="0.2">
      <c r="A34" s="5">
        <v>23</v>
      </c>
      <c r="B34" s="9" t="s">
        <v>5</v>
      </c>
      <c r="C34" s="6" t="s">
        <v>2</v>
      </c>
      <c r="D34" s="6" t="s">
        <v>2</v>
      </c>
      <c r="E34" s="6" t="s">
        <v>2</v>
      </c>
      <c r="F34" s="6" t="s">
        <v>2</v>
      </c>
      <c r="G34" s="6" t="s">
        <v>2</v>
      </c>
      <c r="H34" s="6" t="s">
        <v>2</v>
      </c>
    </row>
    <row r="35" spans="1:8" s="8" customFormat="1" ht="14.25" x14ac:dyDescent="0.2">
      <c r="A35" s="5">
        <v>24</v>
      </c>
      <c r="B35" s="9" t="s">
        <v>6</v>
      </c>
      <c r="C35" s="6" t="s">
        <v>2</v>
      </c>
      <c r="D35" s="6" t="s">
        <v>2</v>
      </c>
      <c r="E35" s="6" t="s">
        <v>2</v>
      </c>
      <c r="F35" s="6" t="s">
        <v>2</v>
      </c>
      <c r="G35" s="6" t="s">
        <v>2</v>
      </c>
      <c r="H35" s="6" t="s">
        <v>2</v>
      </c>
    </row>
    <row r="36" spans="1:8" s="8" customFormat="1" x14ac:dyDescent="0.2">
      <c r="A36" s="7"/>
      <c r="B36" s="7"/>
      <c r="C36" s="4"/>
      <c r="D36" s="4"/>
      <c r="E36" s="4"/>
      <c r="F36" s="4"/>
      <c r="G36" s="4"/>
      <c r="H36" s="4"/>
    </row>
    <row r="37" spans="1:8" ht="12.75" customHeight="1" x14ac:dyDescent="0.2">
      <c r="A37" s="33" t="s">
        <v>47</v>
      </c>
      <c r="B37" s="34"/>
      <c r="C37" s="4"/>
      <c r="D37" s="4"/>
      <c r="E37" s="4"/>
      <c r="F37" s="4"/>
      <c r="G37" s="4"/>
      <c r="H37" s="4"/>
    </row>
    <row r="38" spans="1:8" ht="25.5" x14ac:dyDescent="0.2">
      <c r="A38" s="5">
        <v>25</v>
      </c>
      <c r="B38" s="9" t="s">
        <v>48</v>
      </c>
      <c r="C38" s="6" t="s">
        <v>2</v>
      </c>
      <c r="D38" s="6" t="s">
        <v>2</v>
      </c>
      <c r="E38" s="6" t="s">
        <v>2</v>
      </c>
      <c r="F38" s="6" t="s">
        <v>2</v>
      </c>
      <c r="G38" s="6" t="s">
        <v>2</v>
      </c>
      <c r="H38" s="6" t="s">
        <v>2</v>
      </c>
    </row>
    <row r="39" spans="1:8" ht="38.25" x14ac:dyDescent="0.2">
      <c r="A39" s="5">
        <v>26</v>
      </c>
      <c r="B39" s="9" t="s">
        <v>49</v>
      </c>
      <c r="C39" s="6" t="s">
        <v>2</v>
      </c>
      <c r="D39" s="6" t="s">
        <v>2</v>
      </c>
      <c r="E39" s="6" t="s">
        <v>2</v>
      </c>
      <c r="F39" s="6" t="s">
        <v>2</v>
      </c>
      <c r="G39" s="6" t="s">
        <v>2</v>
      </c>
      <c r="H39" s="6" t="s">
        <v>2</v>
      </c>
    </row>
    <row r="40" spans="1:8" x14ac:dyDescent="0.2">
      <c r="A40" s="7"/>
      <c r="B40" s="7"/>
      <c r="C40" s="4"/>
      <c r="D40" s="4"/>
      <c r="E40" s="4"/>
      <c r="F40" s="4"/>
      <c r="G40" s="4"/>
      <c r="H40" s="4"/>
    </row>
    <row r="41" spans="1:8" s="8" customFormat="1" ht="12.75" customHeight="1" x14ac:dyDescent="0.2">
      <c r="A41" s="35" t="s">
        <v>20</v>
      </c>
      <c r="B41" s="36"/>
      <c r="C41" s="4"/>
      <c r="D41" s="4"/>
      <c r="E41" s="4"/>
      <c r="F41" s="4"/>
      <c r="G41" s="4"/>
      <c r="H41" s="4"/>
    </row>
    <row r="42" spans="1:8" s="8" customFormat="1" ht="25.5" x14ac:dyDescent="0.2">
      <c r="A42" s="5">
        <v>27</v>
      </c>
      <c r="B42" s="9" t="s">
        <v>50</v>
      </c>
      <c r="C42" s="6" t="s">
        <v>2</v>
      </c>
      <c r="D42" s="6" t="s">
        <v>2</v>
      </c>
      <c r="E42" s="6" t="s">
        <v>2</v>
      </c>
      <c r="F42" s="6" t="s">
        <v>2</v>
      </c>
      <c r="G42" s="6" t="s">
        <v>2</v>
      </c>
      <c r="H42" s="6" t="s">
        <v>2</v>
      </c>
    </row>
    <row r="43" spans="1:8" s="8" customFormat="1" ht="14.25" x14ac:dyDescent="0.2">
      <c r="A43" s="5">
        <v>28</v>
      </c>
      <c r="B43" s="9" t="s">
        <v>51</v>
      </c>
      <c r="C43" s="6" t="s">
        <v>2</v>
      </c>
      <c r="D43" s="6" t="s">
        <v>2</v>
      </c>
      <c r="E43" s="6" t="s">
        <v>2</v>
      </c>
      <c r="F43" s="6" t="s">
        <v>2</v>
      </c>
      <c r="G43" s="6" t="s">
        <v>2</v>
      </c>
      <c r="H43" s="6" t="s">
        <v>2</v>
      </c>
    </row>
    <row r="44" spans="1:8" s="8" customFormat="1" ht="27" customHeight="1" x14ac:dyDescent="0.2">
      <c r="A44" s="5">
        <v>29</v>
      </c>
      <c r="B44" s="9" t="s">
        <v>52</v>
      </c>
      <c r="C44" s="6" t="s">
        <v>2</v>
      </c>
      <c r="D44" s="6" t="s">
        <v>2</v>
      </c>
      <c r="E44" s="6" t="s">
        <v>2</v>
      </c>
      <c r="F44" s="6" t="s">
        <v>2</v>
      </c>
      <c r="G44" s="6" t="s">
        <v>2</v>
      </c>
      <c r="H44" s="6" t="s">
        <v>2</v>
      </c>
    </row>
    <row r="45" spans="1:8" s="8" customFormat="1" ht="25.5" customHeight="1" x14ac:dyDescent="0.2">
      <c r="A45" s="5">
        <v>30</v>
      </c>
      <c r="B45" s="9" t="s">
        <v>53</v>
      </c>
      <c r="C45" s="6" t="s">
        <v>2</v>
      </c>
      <c r="D45" s="6" t="s">
        <v>2</v>
      </c>
      <c r="E45" s="6" t="s">
        <v>2</v>
      </c>
      <c r="F45" s="6" t="s">
        <v>2</v>
      </c>
      <c r="G45" s="6" t="s">
        <v>2</v>
      </c>
      <c r="H45" s="6" t="s">
        <v>2</v>
      </c>
    </row>
    <row r="46" spans="1:8" s="8" customFormat="1" ht="25.5" x14ac:dyDescent="0.2">
      <c r="A46" s="5">
        <v>31</v>
      </c>
      <c r="B46" s="9" t="s">
        <v>54</v>
      </c>
      <c r="C46" s="6" t="s">
        <v>2</v>
      </c>
      <c r="D46" s="6" t="s">
        <v>2</v>
      </c>
      <c r="E46" s="6" t="s">
        <v>2</v>
      </c>
      <c r="F46" s="6" t="s">
        <v>2</v>
      </c>
      <c r="G46" s="6" t="s">
        <v>2</v>
      </c>
      <c r="H46" s="6" t="s">
        <v>2</v>
      </c>
    </row>
    <row r="47" spans="1:8" s="8" customFormat="1" x14ac:dyDescent="0.2">
      <c r="A47" s="11"/>
      <c r="B47" s="1"/>
      <c r="C47" s="4"/>
      <c r="D47" s="4"/>
      <c r="E47" s="4"/>
      <c r="F47" s="4"/>
      <c r="G47" s="4"/>
      <c r="H47" s="4"/>
    </row>
    <row r="48" spans="1:8" s="8" customFormat="1" ht="12.75" customHeight="1" x14ac:dyDescent="0.2">
      <c r="A48" s="37" t="s">
        <v>55</v>
      </c>
      <c r="B48" s="38"/>
      <c r="C48" s="4"/>
      <c r="D48" s="4"/>
      <c r="E48" s="4"/>
      <c r="F48" s="4"/>
      <c r="G48" s="4"/>
      <c r="H48" s="4"/>
    </row>
    <row r="49" spans="1:8" ht="14.25" x14ac:dyDescent="0.2">
      <c r="A49" s="5">
        <v>32</v>
      </c>
      <c r="B49" s="9" t="s">
        <v>56</v>
      </c>
      <c r="C49" s="12" t="s">
        <v>2</v>
      </c>
      <c r="D49" s="6" t="s">
        <v>2</v>
      </c>
      <c r="E49" s="6" t="s">
        <v>2</v>
      </c>
      <c r="F49" s="6" t="s">
        <v>2</v>
      </c>
      <c r="G49" s="6" t="s">
        <v>2</v>
      </c>
      <c r="H49" s="6" t="s">
        <v>2</v>
      </c>
    </row>
    <row r="50" spans="1:8" ht="14.25" x14ac:dyDescent="0.2">
      <c r="A50" s="5">
        <v>33</v>
      </c>
      <c r="B50" s="9" t="s">
        <v>57</v>
      </c>
      <c r="C50" s="12" t="s">
        <v>2</v>
      </c>
      <c r="D50" s="6" t="s">
        <v>2</v>
      </c>
      <c r="E50" s="6" t="s">
        <v>2</v>
      </c>
      <c r="F50" s="6" t="s">
        <v>2</v>
      </c>
      <c r="G50" s="6" t="s">
        <v>2</v>
      </c>
      <c r="H50" s="6" t="s">
        <v>2</v>
      </c>
    </row>
    <row r="51" spans="1:8" ht="14.25" x14ac:dyDescent="0.2">
      <c r="A51" s="5">
        <v>34</v>
      </c>
      <c r="B51" s="9" t="s">
        <v>58</v>
      </c>
      <c r="C51" s="12" t="s">
        <v>2</v>
      </c>
      <c r="D51" s="6" t="s">
        <v>2</v>
      </c>
      <c r="E51" s="6" t="s">
        <v>2</v>
      </c>
      <c r="F51" s="6" t="s">
        <v>2</v>
      </c>
      <c r="G51" s="6" t="s">
        <v>2</v>
      </c>
      <c r="H51" s="6" t="s">
        <v>2</v>
      </c>
    </row>
  </sheetData>
  <mergeCells count="9">
    <mergeCell ref="A41:B41"/>
    <mergeCell ref="A48:B48"/>
    <mergeCell ref="A31:B31"/>
    <mergeCell ref="A1:B1"/>
    <mergeCell ref="A37:B37"/>
    <mergeCell ref="A18:B18"/>
    <mergeCell ref="A26:B26"/>
    <mergeCell ref="A9:B9"/>
    <mergeCell ref="A3:B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7"/>
  <sheetViews>
    <sheetView topLeftCell="A22" workbookViewId="0">
      <selection activeCell="C49" sqref="C49"/>
    </sheetView>
  </sheetViews>
  <sheetFormatPr baseColWidth="10" defaultRowHeight="12.75" x14ac:dyDescent="0.2"/>
  <cols>
    <col min="1" max="1" width="21.5703125" style="63" customWidth="1"/>
    <col min="2" max="2" width="47.140625" style="63" customWidth="1"/>
    <col min="3" max="3" width="20.42578125" style="64" customWidth="1"/>
    <col min="4" max="4" width="12.85546875" style="64" customWidth="1"/>
    <col min="5" max="9" width="12.85546875" style="63" customWidth="1"/>
    <col min="10" max="29" width="12.5703125" style="63" customWidth="1"/>
    <col min="30" max="31" width="16.42578125" style="63" customWidth="1"/>
    <col min="32" max="38" width="12.5703125" style="63" customWidth="1"/>
    <col min="39" max="43" width="11.42578125" style="63" customWidth="1"/>
    <col min="44" max="44" width="12.5703125" style="63" customWidth="1"/>
    <col min="45" max="16384" width="11.42578125" style="63"/>
  </cols>
  <sheetData>
    <row r="1" spans="1:44" ht="41.25" customHeight="1" x14ac:dyDescent="0.2">
      <c r="F1" s="52" t="s">
        <v>83</v>
      </c>
      <c r="G1" s="52"/>
      <c r="H1" s="52"/>
      <c r="I1" s="52"/>
      <c r="J1" s="53" t="s">
        <v>16</v>
      </c>
      <c r="K1" s="53"/>
      <c r="L1" s="53"/>
      <c r="M1" s="53"/>
      <c r="N1" s="78" t="s">
        <v>17</v>
      </c>
      <c r="O1" s="77"/>
      <c r="P1" s="77"/>
      <c r="Q1" s="77"/>
      <c r="R1" s="77"/>
      <c r="S1" s="77"/>
      <c r="T1" s="76"/>
      <c r="U1" s="55" t="s">
        <v>18</v>
      </c>
      <c r="V1" s="55"/>
      <c r="W1" s="55"/>
      <c r="X1" s="55"/>
      <c r="Y1" s="55"/>
      <c r="Z1" s="55"/>
      <c r="AA1" s="55"/>
      <c r="AB1" s="56" t="s">
        <v>19</v>
      </c>
      <c r="AC1" s="56"/>
      <c r="AD1" s="56"/>
      <c r="AE1" s="57" t="s">
        <v>20</v>
      </c>
      <c r="AF1" s="57"/>
      <c r="AG1" s="57"/>
      <c r="AH1" s="57"/>
      <c r="AI1" s="49" t="s">
        <v>21</v>
      </c>
      <c r="AJ1" s="49"/>
      <c r="AK1" s="50" t="s">
        <v>22</v>
      </c>
      <c r="AL1" s="50"/>
      <c r="AM1" s="50"/>
      <c r="AN1" s="50"/>
      <c r="AO1" s="50"/>
      <c r="AP1" s="51" t="s">
        <v>0</v>
      </c>
      <c r="AQ1" s="51"/>
      <c r="AR1" s="51"/>
    </row>
    <row r="2" spans="1:44" ht="235.5" customHeight="1" x14ac:dyDescent="0.2">
      <c r="A2" s="75" t="s">
        <v>232</v>
      </c>
      <c r="B2" s="19" t="s">
        <v>1</v>
      </c>
      <c r="C2" s="20" t="s">
        <v>9</v>
      </c>
      <c r="D2" s="20" t="s">
        <v>8</v>
      </c>
      <c r="E2" s="20" t="s">
        <v>7</v>
      </c>
      <c r="F2" s="20" t="s">
        <v>84</v>
      </c>
      <c r="G2" s="20" t="s">
        <v>85</v>
      </c>
      <c r="H2" s="20" t="s">
        <v>86</v>
      </c>
      <c r="I2" s="20" t="s">
        <v>87</v>
      </c>
      <c r="J2" s="74" t="s">
        <v>23</v>
      </c>
      <c r="K2" s="74" t="s">
        <v>24</v>
      </c>
      <c r="L2" s="74" t="s">
        <v>10</v>
      </c>
      <c r="M2" s="74" t="s">
        <v>11</v>
      </c>
      <c r="N2" s="74" t="s">
        <v>12</v>
      </c>
      <c r="O2" s="74" t="s">
        <v>25</v>
      </c>
      <c r="P2" s="74" t="s">
        <v>26</v>
      </c>
      <c r="Q2" s="74" t="s">
        <v>13</v>
      </c>
      <c r="R2" s="74" t="s">
        <v>14</v>
      </c>
      <c r="S2" s="74" t="s">
        <v>15</v>
      </c>
      <c r="T2" s="74" t="s">
        <v>61</v>
      </c>
      <c r="U2" s="74" t="s">
        <v>62</v>
      </c>
      <c r="V2" s="74" t="s">
        <v>63</v>
      </c>
      <c r="W2" s="74" t="s">
        <v>231</v>
      </c>
      <c r="X2" s="74" t="s">
        <v>230</v>
      </c>
      <c r="Y2" s="74" t="s">
        <v>229</v>
      </c>
      <c r="Z2" s="74" t="s">
        <v>228</v>
      </c>
      <c r="AA2" s="74" t="s">
        <v>227</v>
      </c>
      <c r="AB2" s="74" t="s">
        <v>226</v>
      </c>
      <c r="AC2" s="74" t="s">
        <v>225</v>
      </c>
      <c r="AD2" s="74" t="s">
        <v>224</v>
      </c>
      <c r="AE2" s="74" t="s">
        <v>223</v>
      </c>
      <c r="AF2" s="74" t="s">
        <v>222</v>
      </c>
      <c r="AG2" s="74" t="s">
        <v>221</v>
      </c>
      <c r="AH2" s="74" t="s">
        <v>220</v>
      </c>
      <c r="AI2" s="74" t="s">
        <v>219</v>
      </c>
      <c r="AJ2" s="74" t="s">
        <v>218</v>
      </c>
      <c r="AK2" s="74" t="s">
        <v>217</v>
      </c>
      <c r="AL2" s="74" t="s">
        <v>216</v>
      </c>
      <c r="AM2" s="74" t="s">
        <v>215</v>
      </c>
      <c r="AN2" s="74" t="s">
        <v>214</v>
      </c>
      <c r="AO2" s="74" t="s">
        <v>213</v>
      </c>
      <c r="AP2" s="74" t="s">
        <v>212</v>
      </c>
      <c r="AQ2" s="74" t="s">
        <v>211</v>
      </c>
      <c r="AR2" s="74" t="s">
        <v>210</v>
      </c>
    </row>
    <row r="3" spans="1:44" ht="25.5" x14ac:dyDescent="0.2">
      <c r="A3" s="63" t="s">
        <v>209</v>
      </c>
      <c r="B3" s="73" t="s">
        <v>208</v>
      </c>
      <c r="C3" s="70">
        <v>13</v>
      </c>
      <c r="D3" s="70">
        <v>7</v>
      </c>
      <c r="E3" s="68">
        <f>D3/C3</f>
        <v>0.53846153846153844</v>
      </c>
      <c r="F3" s="70">
        <v>7</v>
      </c>
      <c r="G3" s="68">
        <f>F3/D3</f>
        <v>1</v>
      </c>
      <c r="H3" s="69">
        <v>0</v>
      </c>
      <c r="I3" s="68">
        <f>H3/D3</f>
        <v>0</v>
      </c>
      <c r="J3" s="67">
        <v>3</v>
      </c>
      <c r="K3" s="67">
        <v>2.2857142857142856</v>
      </c>
      <c r="L3" s="67">
        <v>3.1666666666666665</v>
      </c>
      <c r="M3" s="67">
        <v>3.2</v>
      </c>
      <c r="N3" s="67">
        <v>4.1428571428571432</v>
      </c>
      <c r="O3" s="67">
        <v>3.8333333333333335</v>
      </c>
      <c r="P3" s="67">
        <v>4.5714285714285712</v>
      </c>
      <c r="Q3" s="67">
        <v>3.8571428571428572</v>
      </c>
      <c r="R3" s="67">
        <v>3.4285714285714284</v>
      </c>
      <c r="S3" s="67">
        <v>3.4</v>
      </c>
      <c r="T3" s="67"/>
      <c r="U3" s="67">
        <v>4.1428571428571432</v>
      </c>
      <c r="V3" s="67">
        <v>4</v>
      </c>
      <c r="W3" s="67">
        <v>3.8</v>
      </c>
      <c r="X3" s="67">
        <v>4.2857142857142856</v>
      </c>
      <c r="Y3" s="67"/>
      <c r="Z3" s="67">
        <v>3.5</v>
      </c>
      <c r="AA3" s="67">
        <v>3.1666666666666665</v>
      </c>
      <c r="AB3" s="67">
        <v>3.3333333333333335</v>
      </c>
      <c r="AC3" s="67">
        <v>3.2</v>
      </c>
      <c r="AD3" s="67">
        <v>2.25</v>
      </c>
      <c r="AE3" s="67">
        <v>4.2857142857142856</v>
      </c>
      <c r="AF3" s="67">
        <v>4.333333333333333</v>
      </c>
      <c r="AG3" s="67">
        <v>4.166666666666667</v>
      </c>
      <c r="AH3" s="67">
        <v>4.1428571428571432</v>
      </c>
      <c r="AI3" s="67">
        <v>4.2</v>
      </c>
      <c r="AJ3" s="67">
        <v>4</v>
      </c>
      <c r="AK3" s="67">
        <v>2.8</v>
      </c>
      <c r="AL3" s="67">
        <v>3</v>
      </c>
      <c r="AM3" s="67">
        <v>3</v>
      </c>
      <c r="AN3" s="67">
        <v>2.75</v>
      </c>
      <c r="AO3" s="67">
        <v>3</v>
      </c>
      <c r="AP3" s="67">
        <v>4</v>
      </c>
      <c r="AQ3" s="67">
        <v>2.7142857142857144</v>
      </c>
      <c r="AR3" s="67">
        <v>2.8571428571428572</v>
      </c>
    </row>
    <row r="4" spans="1:44" ht="25.5" x14ac:dyDescent="0.2">
      <c r="A4" s="63" t="s">
        <v>207</v>
      </c>
      <c r="B4" s="73" t="s">
        <v>99</v>
      </c>
      <c r="C4" s="70">
        <v>62</v>
      </c>
      <c r="D4" s="70">
        <v>28</v>
      </c>
      <c r="E4" s="68">
        <f>D4/C4</f>
        <v>0.45161290322580644</v>
      </c>
      <c r="F4" s="70">
        <v>17</v>
      </c>
      <c r="G4" s="68">
        <f>F4/D4</f>
        <v>0.6071428571428571</v>
      </c>
      <c r="H4" s="69">
        <v>11</v>
      </c>
      <c r="I4" s="68">
        <f>H4/D4</f>
        <v>0.39285714285714285</v>
      </c>
      <c r="J4" s="67">
        <v>4.25</v>
      </c>
      <c r="K4" s="67">
        <v>3.9523809523809526</v>
      </c>
      <c r="L4" s="67">
        <v>4.3043478260869561</v>
      </c>
      <c r="M4" s="67">
        <v>4.4000000000000004</v>
      </c>
      <c r="N4" s="67">
        <v>3.3461538461538463</v>
      </c>
      <c r="O4" s="67">
        <v>4.3571428571428568</v>
      </c>
      <c r="P4" s="67">
        <v>4.3461538461538458</v>
      </c>
      <c r="Q4" s="67">
        <v>4.2307692307692308</v>
      </c>
      <c r="R4" s="67">
        <v>4.7058823529411766</v>
      </c>
      <c r="S4" s="67">
        <v>4.1538461538461542</v>
      </c>
      <c r="T4" s="67">
        <v>3.3333333333333335</v>
      </c>
      <c r="U4" s="67">
        <v>4.416666666666667</v>
      </c>
      <c r="V4" s="67">
        <v>4.5454545454545459</v>
      </c>
      <c r="W4" s="67">
        <v>4.4000000000000004</v>
      </c>
      <c r="X4" s="67">
        <v>3.9615384615384617</v>
      </c>
      <c r="Y4" s="67">
        <v>4.0999999999999996</v>
      </c>
      <c r="Z4" s="67">
        <v>3.95</v>
      </c>
      <c r="AA4" s="67">
        <v>4.7333333333333334</v>
      </c>
      <c r="AB4" s="67">
        <v>3.9130434782608696</v>
      </c>
      <c r="AC4" s="67">
        <v>3.4545454545454546</v>
      </c>
      <c r="AD4" s="67">
        <v>3.1</v>
      </c>
      <c r="AE4" s="67">
        <v>3.8928571428571428</v>
      </c>
      <c r="AF4" s="67">
        <v>4.05</v>
      </c>
      <c r="AG4" s="67">
        <v>4.5</v>
      </c>
      <c r="AH4" s="67">
        <v>4.041666666666667</v>
      </c>
      <c r="AI4" s="67">
        <v>4.3214285714285712</v>
      </c>
      <c r="AJ4" s="67">
        <v>4</v>
      </c>
      <c r="AK4" s="67">
        <v>3.6956521739130435</v>
      </c>
      <c r="AL4" s="67">
        <v>3.6818181818181817</v>
      </c>
      <c r="AM4" s="67">
        <v>3.1578947368421053</v>
      </c>
      <c r="AN4" s="67">
        <v>2.9047619047619047</v>
      </c>
      <c r="AO4" s="67">
        <v>3.65</v>
      </c>
      <c r="AP4" s="67">
        <v>4.3214285714285712</v>
      </c>
      <c r="AQ4" s="67">
        <v>4.117647058823529</v>
      </c>
      <c r="AR4" s="67">
        <v>3.96</v>
      </c>
    </row>
    <row r="5" spans="1:44" ht="25.5" x14ac:dyDescent="0.2">
      <c r="A5" s="63" t="s">
        <v>206</v>
      </c>
      <c r="B5" s="73" t="s">
        <v>205</v>
      </c>
      <c r="C5" s="70">
        <v>26</v>
      </c>
      <c r="D5" s="70">
        <v>17</v>
      </c>
      <c r="E5" s="68">
        <f>D5/C5</f>
        <v>0.65384615384615385</v>
      </c>
      <c r="F5" s="70">
        <v>11</v>
      </c>
      <c r="G5" s="68">
        <f>F5/D5</f>
        <v>0.6470588235294118</v>
      </c>
      <c r="H5" s="69">
        <v>6</v>
      </c>
      <c r="I5" s="68">
        <f>H5/D5</f>
        <v>0.35294117647058826</v>
      </c>
      <c r="J5" s="67">
        <v>4</v>
      </c>
      <c r="K5" s="67">
        <v>3.6666666666666665</v>
      </c>
      <c r="L5" s="67">
        <v>4.25</v>
      </c>
      <c r="M5" s="67">
        <v>4.333333333333333</v>
      </c>
      <c r="N5" s="67">
        <v>3.3333333333333335</v>
      </c>
      <c r="O5" s="67">
        <v>4.5294117647058822</v>
      </c>
      <c r="P5" s="67">
        <v>4.5294117647058822</v>
      </c>
      <c r="Q5" s="67">
        <v>4.2352941176470589</v>
      </c>
      <c r="R5" s="67">
        <v>4.666666666666667</v>
      </c>
      <c r="S5" s="67">
        <v>4.1428571428571432</v>
      </c>
      <c r="T5" s="67">
        <v>4.333333333333333</v>
      </c>
      <c r="U5" s="67">
        <v>4.0769230769230766</v>
      </c>
      <c r="V5" s="67">
        <v>4.1428571428571432</v>
      </c>
      <c r="W5" s="67">
        <v>4.7</v>
      </c>
      <c r="X5" s="67">
        <v>4.5</v>
      </c>
      <c r="Y5" s="67">
        <v>4.666666666666667</v>
      </c>
      <c r="Z5" s="67">
        <v>4</v>
      </c>
      <c r="AA5" s="67">
        <v>4</v>
      </c>
      <c r="AB5" s="67">
        <v>4.0714285714285712</v>
      </c>
      <c r="AC5" s="67">
        <v>3.2142857142857144</v>
      </c>
      <c r="AD5" s="67">
        <v>2.3529411764705883</v>
      </c>
      <c r="AE5" s="67">
        <v>4.1764705882352944</v>
      </c>
      <c r="AF5" s="67">
        <v>4.75</v>
      </c>
      <c r="AG5" s="67">
        <v>4.625</v>
      </c>
      <c r="AH5" s="67">
        <v>4.0588235294117645</v>
      </c>
      <c r="AI5" s="67">
        <v>4.25</v>
      </c>
      <c r="AJ5" s="67">
        <v>3.8888888888888888</v>
      </c>
      <c r="AK5" s="67">
        <v>3.125</v>
      </c>
      <c r="AL5" s="67">
        <v>3</v>
      </c>
      <c r="AM5" s="67">
        <v>2.7692307692307692</v>
      </c>
      <c r="AN5" s="67">
        <v>2.3571428571428572</v>
      </c>
      <c r="AO5" s="67">
        <v>2.5384615384615383</v>
      </c>
      <c r="AP5" s="67">
        <v>4.2941176470588234</v>
      </c>
      <c r="AQ5" s="67">
        <v>3.7272727272727271</v>
      </c>
      <c r="AR5" s="67">
        <v>3.8125</v>
      </c>
    </row>
    <row r="6" spans="1:44" x14ac:dyDescent="0.2">
      <c r="A6" s="63" t="s">
        <v>204</v>
      </c>
      <c r="B6" s="73" t="s">
        <v>203</v>
      </c>
      <c r="C6" s="70">
        <v>20</v>
      </c>
      <c r="D6" s="70">
        <v>12</v>
      </c>
      <c r="E6" s="68">
        <f>D6/C6</f>
        <v>0.6</v>
      </c>
      <c r="F6" s="70">
        <v>8</v>
      </c>
      <c r="G6" s="68">
        <f>F6/D6</f>
        <v>0.66666666666666663</v>
      </c>
      <c r="H6" s="69">
        <v>4</v>
      </c>
      <c r="I6" s="68">
        <f>H6/D6</f>
        <v>0.33333333333333331</v>
      </c>
      <c r="J6" s="67">
        <v>4.625</v>
      </c>
      <c r="K6" s="67">
        <v>4.0909090909090908</v>
      </c>
      <c r="L6" s="67">
        <v>3.875</v>
      </c>
      <c r="M6" s="67">
        <v>3.8</v>
      </c>
      <c r="N6" s="67">
        <v>3.6363636363636362</v>
      </c>
      <c r="O6" s="67">
        <v>4.2727272727272725</v>
      </c>
      <c r="P6" s="67">
        <v>4.7272727272727275</v>
      </c>
      <c r="Q6" s="67">
        <v>4.6363636363636367</v>
      </c>
      <c r="R6" s="67">
        <v>4.75</v>
      </c>
      <c r="S6" s="67">
        <v>3.8571428571428572</v>
      </c>
      <c r="T6" s="67">
        <v>3.75</v>
      </c>
      <c r="U6" s="67">
        <v>4.833333333333333</v>
      </c>
      <c r="V6" s="67">
        <v>4.8</v>
      </c>
      <c r="W6" s="67">
        <v>4.7142857142857144</v>
      </c>
      <c r="X6" s="67">
        <v>3.9</v>
      </c>
      <c r="Y6" s="67">
        <v>4.2</v>
      </c>
      <c r="Z6" s="67">
        <v>4.1111111111111107</v>
      </c>
      <c r="AA6" s="67">
        <v>4.7142857142857144</v>
      </c>
      <c r="AB6" s="67">
        <v>3.875</v>
      </c>
      <c r="AC6" s="67">
        <v>3.1111111111111112</v>
      </c>
      <c r="AD6" s="67">
        <v>2.5454545454545454</v>
      </c>
      <c r="AE6" s="67">
        <v>4</v>
      </c>
      <c r="AF6" s="67">
        <v>4.125</v>
      </c>
      <c r="AG6" s="67">
        <v>3.8571428571428572</v>
      </c>
      <c r="AH6" s="67">
        <v>4.2</v>
      </c>
      <c r="AI6" s="67">
        <v>4.2727272727272725</v>
      </c>
      <c r="AJ6" s="67">
        <v>4.5</v>
      </c>
      <c r="AK6" s="67">
        <v>3.5454545454545454</v>
      </c>
      <c r="AL6" s="67">
        <v>3.8181818181818183</v>
      </c>
      <c r="AM6" s="67">
        <v>3.0909090909090908</v>
      </c>
      <c r="AN6" s="67">
        <v>2.7272727272727271</v>
      </c>
      <c r="AO6" s="67">
        <v>3.6363636363636362</v>
      </c>
      <c r="AP6" s="67">
        <v>4.6363636363636367</v>
      </c>
      <c r="AQ6" s="67">
        <v>4.5</v>
      </c>
      <c r="AR6" s="67">
        <v>4.2727272727272725</v>
      </c>
    </row>
    <row r="7" spans="1:44" ht="25.5" x14ac:dyDescent="0.2">
      <c r="A7" s="63" t="s">
        <v>202</v>
      </c>
      <c r="B7" s="73" t="s">
        <v>104</v>
      </c>
      <c r="C7" s="70">
        <v>18</v>
      </c>
      <c r="D7" s="70">
        <v>10</v>
      </c>
      <c r="E7" s="68">
        <f>D7/C7</f>
        <v>0.55555555555555558</v>
      </c>
      <c r="F7" s="70">
        <v>9</v>
      </c>
      <c r="G7" s="68">
        <f>F7/D7</f>
        <v>0.9</v>
      </c>
      <c r="H7" s="69">
        <v>1</v>
      </c>
      <c r="I7" s="68">
        <f>H7/D7</f>
        <v>0.1</v>
      </c>
      <c r="J7" s="67">
        <v>3.6666666666666665</v>
      </c>
      <c r="K7" s="67">
        <v>4.2</v>
      </c>
      <c r="L7" s="67">
        <v>4.2</v>
      </c>
      <c r="M7" s="67">
        <v>4.25</v>
      </c>
      <c r="N7" s="67">
        <v>2.9</v>
      </c>
      <c r="O7" s="67">
        <v>4.3</v>
      </c>
      <c r="P7" s="67">
        <v>4</v>
      </c>
      <c r="Q7" s="67">
        <v>3.8</v>
      </c>
      <c r="R7" s="67">
        <v>4.25</v>
      </c>
      <c r="S7" s="67">
        <v>3.8571428571428572</v>
      </c>
      <c r="T7" s="67">
        <v>5</v>
      </c>
      <c r="U7" s="67">
        <v>4.8</v>
      </c>
      <c r="V7" s="67">
        <v>4.3</v>
      </c>
      <c r="W7" s="67">
        <v>4.666666666666667</v>
      </c>
      <c r="X7" s="67">
        <v>4.1111111111111107</v>
      </c>
      <c r="Y7" s="67">
        <v>4</v>
      </c>
      <c r="Z7" s="67">
        <v>4</v>
      </c>
      <c r="AA7" s="67">
        <v>4.625</v>
      </c>
      <c r="AB7" s="67">
        <v>3.5555555555555554</v>
      </c>
      <c r="AC7" s="67">
        <v>3.5</v>
      </c>
      <c r="AD7" s="67">
        <v>3.1428571428571428</v>
      </c>
      <c r="AE7" s="67">
        <v>3.5555555555555554</v>
      </c>
      <c r="AF7" s="67">
        <v>3.5555555555555554</v>
      </c>
      <c r="AG7" s="67">
        <v>4.125</v>
      </c>
      <c r="AH7" s="67">
        <v>3.7</v>
      </c>
      <c r="AI7" s="67">
        <v>4.0999999999999996</v>
      </c>
      <c r="AJ7" s="67">
        <v>4</v>
      </c>
      <c r="AK7" s="67">
        <v>3.3</v>
      </c>
      <c r="AL7" s="67">
        <v>3.1666666666666665</v>
      </c>
      <c r="AM7" s="67">
        <v>3.3333333333333335</v>
      </c>
      <c r="AN7" s="67">
        <v>2.75</v>
      </c>
      <c r="AO7" s="67">
        <v>3.3333333333333335</v>
      </c>
      <c r="AP7" s="67">
        <v>4.1111111111111107</v>
      </c>
      <c r="AQ7" s="67">
        <v>3.8888888888888888</v>
      </c>
      <c r="AR7" s="67">
        <v>4.0999999999999996</v>
      </c>
    </row>
    <row r="8" spans="1:44" ht="25.5" x14ac:dyDescent="0.2">
      <c r="A8" s="63" t="s">
        <v>201</v>
      </c>
      <c r="B8" s="73" t="s">
        <v>96</v>
      </c>
      <c r="C8" s="70">
        <v>48</v>
      </c>
      <c r="D8" s="70">
        <v>23</v>
      </c>
      <c r="E8" s="68">
        <f>D8/C8</f>
        <v>0.47916666666666669</v>
      </c>
      <c r="F8" s="70">
        <v>17</v>
      </c>
      <c r="G8" s="68">
        <f>F8/D8</f>
        <v>0.73913043478260865</v>
      </c>
      <c r="H8" s="69">
        <v>6</v>
      </c>
      <c r="I8" s="68">
        <f>H8/D8</f>
        <v>0.2608695652173913</v>
      </c>
      <c r="J8" s="67">
        <v>3.9230769230769229</v>
      </c>
      <c r="K8" s="67">
        <v>3.9565217391304346</v>
      </c>
      <c r="L8" s="67">
        <v>4.5</v>
      </c>
      <c r="M8" s="67">
        <v>4.7272727272727275</v>
      </c>
      <c r="N8" s="67">
        <v>3.3043478260869565</v>
      </c>
      <c r="O8" s="67">
        <v>4.5</v>
      </c>
      <c r="P8" s="67">
        <v>4.2857142857142856</v>
      </c>
      <c r="Q8" s="67">
        <v>4.0434782608695654</v>
      </c>
      <c r="R8" s="67">
        <v>4.5333333333333332</v>
      </c>
      <c r="S8" s="67">
        <v>4.2142857142857144</v>
      </c>
      <c r="T8" s="67">
        <v>3.1428571428571428</v>
      </c>
      <c r="U8" s="67">
        <v>4.3809523809523814</v>
      </c>
      <c r="V8" s="67">
        <v>4.4000000000000004</v>
      </c>
      <c r="W8" s="67">
        <v>4.7333333333333334</v>
      </c>
      <c r="X8" s="67">
        <v>4.1363636363636367</v>
      </c>
      <c r="Y8" s="67">
        <v>3.6666666666666665</v>
      </c>
      <c r="Z8" s="67">
        <v>4.2</v>
      </c>
      <c r="AA8" s="67">
        <v>4.2666666666666666</v>
      </c>
      <c r="AB8" s="67">
        <v>4.0555555555555554</v>
      </c>
      <c r="AC8" s="67">
        <v>3.6428571428571428</v>
      </c>
      <c r="AD8" s="67">
        <v>2.9375</v>
      </c>
      <c r="AE8" s="67">
        <v>3.9090909090909092</v>
      </c>
      <c r="AF8" s="67">
        <v>3.8888888888888888</v>
      </c>
      <c r="AG8" s="67">
        <v>4.7368421052631575</v>
      </c>
      <c r="AH8" s="67">
        <v>4.1818181818181817</v>
      </c>
      <c r="AI8" s="67">
        <v>4.3478260869565215</v>
      </c>
      <c r="AJ8" s="67">
        <v>4.117647058823529</v>
      </c>
      <c r="AK8" s="67">
        <v>3.2142857142857144</v>
      </c>
      <c r="AL8" s="67">
        <v>3.7692307692307692</v>
      </c>
      <c r="AM8" s="67">
        <v>3.1428571428571428</v>
      </c>
      <c r="AN8" s="67">
        <v>2.3333333333333335</v>
      </c>
      <c r="AO8" s="67">
        <v>3.3</v>
      </c>
      <c r="AP8" s="67">
        <v>4.2857142857142856</v>
      </c>
      <c r="AQ8" s="67">
        <v>4.3125</v>
      </c>
      <c r="AR8" s="67">
        <v>4.1500000000000004</v>
      </c>
    </row>
    <row r="9" spans="1:44" ht="25.5" x14ac:dyDescent="0.2">
      <c r="A9" s="63" t="s">
        <v>200</v>
      </c>
      <c r="B9" s="73" t="s">
        <v>94</v>
      </c>
      <c r="C9" s="70">
        <v>15</v>
      </c>
      <c r="D9" s="70">
        <v>9</v>
      </c>
      <c r="E9" s="68">
        <f>D9/C9</f>
        <v>0.6</v>
      </c>
      <c r="F9" s="70">
        <v>6</v>
      </c>
      <c r="G9" s="68">
        <f>F9/D9</f>
        <v>0.66666666666666663</v>
      </c>
      <c r="H9" s="69">
        <v>3</v>
      </c>
      <c r="I9" s="68">
        <f>H9/D9</f>
        <v>0.33333333333333331</v>
      </c>
      <c r="J9" s="67">
        <v>5</v>
      </c>
      <c r="K9" s="67">
        <v>4.875</v>
      </c>
      <c r="L9" s="67">
        <v>4.833333333333333</v>
      </c>
      <c r="M9" s="67">
        <v>5</v>
      </c>
      <c r="N9" s="67">
        <v>4.25</v>
      </c>
      <c r="O9" s="67">
        <v>4.666666666666667</v>
      </c>
      <c r="P9" s="67">
        <v>4.8888888888888893</v>
      </c>
      <c r="Q9" s="67">
        <v>4.666666666666667</v>
      </c>
      <c r="R9" s="67">
        <v>5</v>
      </c>
      <c r="S9" s="67">
        <v>5</v>
      </c>
      <c r="T9" s="67"/>
      <c r="U9" s="67">
        <v>5</v>
      </c>
      <c r="V9" s="67">
        <v>4.833333333333333</v>
      </c>
      <c r="W9" s="67">
        <v>5</v>
      </c>
      <c r="X9" s="67">
        <v>5</v>
      </c>
      <c r="Y9" s="67">
        <v>5</v>
      </c>
      <c r="Z9" s="67">
        <v>4.5</v>
      </c>
      <c r="AA9" s="67">
        <v>4</v>
      </c>
      <c r="AB9" s="67">
        <v>5</v>
      </c>
      <c r="AC9" s="67">
        <v>4</v>
      </c>
      <c r="AD9" s="67">
        <v>5</v>
      </c>
      <c r="AE9" s="67">
        <v>5</v>
      </c>
      <c r="AF9" s="67">
        <v>5</v>
      </c>
      <c r="AG9" s="67">
        <v>4.75</v>
      </c>
      <c r="AH9" s="67">
        <v>4.8571428571428568</v>
      </c>
      <c r="AI9" s="67">
        <v>4.7777777777777777</v>
      </c>
      <c r="AJ9" s="67">
        <v>4.833333333333333</v>
      </c>
      <c r="AK9" s="67">
        <v>4.5</v>
      </c>
      <c r="AL9" s="67">
        <v>4.5</v>
      </c>
      <c r="AM9" s="67">
        <v>4</v>
      </c>
      <c r="AN9" s="67">
        <v>4</v>
      </c>
      <c r="AO9" s="67">
        <v>4</v>
      </c>
      <c r="AP9" s="67">
        <v>4.7777777777777777</v>
      </c>
      <c r="AQ9" s="67">
        <v>5</v>
      </c>
      <c r="AR9" s="67">
        <v>4.75</v>
      </c>
    </row>
    <row r="10" spans="1:44" ht="38.25" x14ac:dyDescent="0.2">
      <c r="A10" s="63" t="s">
        <v>199</v>
      </c>
      <c r="B10" s="73" t="s">
        <v>90</v>
      </c>
      <c r="C10" s="70">
        <v>4</v>
      </c>
      <c r="D10" s="70">
        <v>3</v>
      </c>
      <c r="E10" s="68">
        <f>D10/C10</f>
        <v>0.75</v>
      </c>
      <c r="F10" s="70">
        <v>2</v>
      </c>
      <c r="G10" s="68">
        <f>F10/D10</f>
        <v>0.66666666666666663</v>
      </c>
      <c r="H10" s="69">
        <v>1</v>
      </c>
      <c r="I10" s="68">
        <f>H10/D10</f>
        <v>0.33333333333333331</v>
      </c>
      <c r="J10" s="67">
        <v>5</v>
      </c>
      <c r="K10" s="67">
        <v>3.3333333333333335</v>
      </c>
      <c r="L10" s="67">
        <v>4</v>
      </c>
      <c r="M10" s="67">
        <v>4</v>
      </c>
      <c r="N10" s="67">
        <v>3.6666666666666665</v>
      </c>
      <c r="O10" s="67">
        <v>5</v>
      </c>
      <c r="P10" s="67">
        <v>4.333333333333333</v>
      </c>
      <c r="Q10" s="67">
        <v>3.6666666666666665</v>
      </c>
      <c r="R10" s="67">
        <v>4</v>
      </c>
      <c r="S10" s="67">
        <v>3</v>
      </c>
      <c r="T10" s="67"/>
      <c r="U10" s="67">
        <v>4</v>
      </c>
      <c r="V10" s="67">
        <v>4</v>
      </c>
      <c r="W10" s="67">
        <v>5</v>
      </c>
      <c r="X10" s="67">
        <v>4.5</v>
      </c>
      <c r="Y10" s="67"/>
      <c r="Z10" s="67">
        <v>4</v>
      </c>
      <c r="AA10" s="67">
        <v>4</v>
      </c>
      <c r="AB10" s="67">
        <v>4</v>
      </c>
      <c r="AC10" s="67">
        <v>4</v>
      </c>
      <c r="AD10" s="67">
        <v>4</v>
      </c>
      <c r="AE10" s="67">
        <v>4.333333333333333</v>
      </c>
      <c r="AF10" s="67">
        <v>4.5</v>
      </c>
      <c r="AG10" s="67">
        <v>5</v>
      </c>
      <c r="AH10" s="67">
        <v>4</v>
      </c>
      <c r="AI10" s="67">
        <v>4.333333333333333</v>
      </c>
      <c r="AJ10" s="67">
        <v>4</v>
      </c>
      <c r="AK10" s="67">
        <v>3.5</v>
      </c>
      <c r="AL10" s="67">
        <v>4</v>
      </c>
      <c r="AM10" s="67">
        <v>3.5</v>
      </c>
      <c r="AN10" s="67">
        <v>3.5</v>
      </c>
      <c r="AO10" s="67">
        <v>4</v>
      </c>
      <c r="AP10" s="67">
        <v>4.5</v>
      </c>
      <c r="AQ10" s="67">
        <v>4</v>
      </c>
      <c r="AR10" s="67">
        <v>3</v>
      </c>
    </row>
    <row r="11" spans="1:44" ht="38.25" x14ac:dyDescent="0.2">
      <c r="A11" s="63" t="s">
        <v>198</v>
      </c>
      <c r="B11" s="73" t="s">
        <v>97</v>
      </c>
      <c r="C11" s="70">
        <v>5</v>
      </c>
      <c r="D11" s="70">
        <v>4</v>
      </c>
      <c r="E11" s="68">
        <f>D11/C11</f>
        <v>0.8</v>
      </c>
      <c r="F11" s="70">
        <v>4</v>
      </c>
      <c r="G11" s="68">
        <f>F11/D11</f>
        <v>1</v>
      </c>
      <c r="H11" s="69">
        <v>0</v>
      </c>
      <c r="I11" s="68">
        <f>H11/D11</f>
        <v>0</v>
      </c>
      <c r="J11" s="67">
        <v>5</v>
      </c>
      <c r="K11" s="67">
        <v>5</v>
      </c>
      <c r="L11" s="67">
        <v>4.5</v>
      </c>
      <c r="M11" s="67">
        <v>5</v>
      </c>
      <c r="N11" s="67">
        <v>4.25</v>
      </c>
      <c r="O11" s="67">
        <v>5</v>
      </c>
      <c r="P11" s="67">
        <v>5</v>
      </c>
      <c r="Q11" s="67">
        <v>4.75</v>
      </c>
      <c r="R11" s="67">
        <v>5</v>
      </c>
      <c r="S11" s="67">
        <v>4.666666666666667</v>
      </c>
      <c r="T11" s="67">
        <v>5</v>
      </c>
      <c r="U11" s="67">
        <v>5</v>
      </c>
      <c r="V11" s="67">
        <v>4.75</v>
      </c>
      <c r="W11" s="67">
        <v>5</v>
      </c>
      <c r="X11" s="67">
        <v>4.5</v>
      </c>
      <c r="Y11" s="67">
        <v>5</v>
      </c>
      <c r="Z11" s="67">
        <v>5</v>
      </c>
      <c r="AA11" s="67">
        <v>4.75</v>
      </c>
      <c r="AB11" s="67">
        <v>4.333333333333333</v>
      </c>
      <c r="AC11" s="67">
        <v>4.333333333333333</v>
      </c>
      <c r="AD11" s="67">
        <v>3.6666666666666665</v>
      </c>
      <c r="AE11" s="67">
        <v>4</v>
      </c>
      <c r="AF11" s="67">
        <v>4.333333333333333</v>
      </c>
      <c r="AG11" s="67">
        <v>5</v>
      </c>
      <c r="AH11" s="67">
        <v>4.333333333333333</v>
      </c>
      <c r="AI11" s="67">
        <v>5</v>
      </c>
      <c r="AJ11" s="67">
        <v>5</v>
      </c>
      <c r="AK11" s="67">
        <v>3</v>
      </c>
      <c r="AL11" s="67">
        <v>4</v>
      </c>
      <c r="AM11" s="67">
        <v>4</v>
      </c>
      <c r="AN11" s="67">
        <v>2.5</v>
      </c>
      <c r="AO11" s="67">
        <v>4</v>
      </c>
      <c r="AP11" s="67">
        <v>5</v>
      </c>
      <c r="AQ11" s="67">
        <v>5</v>
      </c>
      <c r="AR11" s="67">
        <v>5</v>
      </c>
    </row>
    <row r="12" spans="1:44" ht="25.5" x14ac:dyDescent="0.2">
      <c r="A12" s="63" t="s">
        <v>197</v>
      </c>
      <c r="B12" s="73" t="s">
        <v>196</v>
      </c>
      <c r="C12" s="70">
        <v>10</v>
      </c>
      <c r="D12" s="70">
        <v>3</v>
      </c>
      <c r="E12" s="68">
        <f>D12/C12</f>
        <v>0.3</v>
      </c>
      <c r="F12" s="70">
        <v>2</v>
      </c>
      <c r="G12" s="68">
        <f>F12/D12</f>
        <v>0.66666666666666663</v>
      </c>
      <c r="H12" s="69">
        <v>1</v>
      </c>
      <c r="I12" s="68">
        <f>H12/D12</f>
        <v>0.33333333333333331</v>
      </c>
      <c r="J12" s="67">
        <v>4.5</v>
      </c>
      <c r="K12" s="67">
        <v>5</v>
      </c>
      <c r="L12" s="67">
        <v>4.333333333333333</v>
      </c>
      <c r="M12" s="67">
        <v>3.5</v>
      </c>
      <c r="N12" s="67">
        <v>4</v>
      </c>
      <c r="O12" s="67">
        <v>4.666666666666667</v>
      </c>
      <c r="P12" s="67">
        <v>4.666666666666667</v>
      </c>
      <c r="Q12" s="67">
        <v>4.666666666666667</v>
      </c>
      <c r="R12" s="67">
        <v>4.5</v>
      </c>
      <c r="S12" s="67">
        <v>4</v>
      </c>
      <c r="T12" s="67">
        <v>4.5</v>
      </c>
      <c r="U12" s="67">
        <v>4</v>
      </c>
      <c r="V12" s="67">
        <v>4.5</v>
      </c>
      <c r="W12" s="67">
        <v>4.5</v>
      </c>
      <c r="X12" s="67">
        <v>4</v>
      </c>
      <c r="Y12" s="67">
        <v>4</v>
      </c>
      <c r="Z12" s="67">
        <v>4</v>
      </c>
      <c r="AA12" s="67">
        <v>4.5</v>
      </c>
      <c r="AB12" s="67">
        <v>4</v>
      </c>
      <c r="AC12" s="67">
        <v>4</v>
      </c>
      <c r="AD12" s="67">
        <v>3</v>
      </c>
      <c r="AE12" s="67">
        <v>3.5</v>
      </c>
      <c r="AF12" s="67">
        <v>4</v>
      </c>
      <c r="AG12" s="67">
        <v>4</v>
      </c>
      <c r="AH12" s="67">
        <v>4</v>
      </c>
      <c r="AI12" s="67">
        <v>5</v>
      </c>
      <c r="AJ12" s="67">
        <v>5</v>
      </c>
      <c r="AK12" s="67">
        <v>4.5</v>
      </c>
      <c r="AL12" s="67">
        <v>4.5</v>
      </c>
      <c r="AM12" s="67">
        <v>3</v>
      </c>
      <c r="AN12" s="67">
        <v>2.5</v>
      </c>
      <c r="AO12" s="67">
        <v>4.5</v>
      </c>
      <c r="AP12" s="67">
        <v>5</v>
      </c>
      <c r="AQ12" s="67">
        <v>4.5</v>
      </c>
      <c r="AR12" s="67">
        <v>5</v>
      </c>
    </row>
    <row r="13" spans="1:44" x14ac:dyDescent="0.2">
      <c r="A13" s="63" t="s">
        <v>195</v>
      </c>
      <c r="B13" s="73" t="s">
        <v>194</v>
      </c>
      <c r="C13" s="70">
        <v>26</v>
      </c>
      <c r="D13" s="70">
        <v>21</v>
      </c>
      <c r="E13" s="68">
        <f>D13/C13</f>
        <v>0.80769230769230771</v>
      </c>
      <c r="F13" s="70">
        <v>15</v>
      </c>
      <c r="G13" s="68">
        <f>F13/D13</f>
        <v>0.7142857142857143</v>
      </c>
      <c r="H13" s="69">
        <v>6</v>
      </c>
      <c r="I13" s="68">
        <f>H13/D13</f>
        <v>0.2857142857142857</v>
      </c>
      <c r="J13" s="67">
        <v>3.5714285714285716</v>
      </c>
      <c r="K13" s="67">
        <v>3.5625</v>
      </c>
      <c r="L13" s="67">
        <v>4.4210526315789478</v>
      </c>
      <c r="M13" s="67">
        <v>3.7272727272727271</v>
      </c>
      <c r="N13" s="67">
        <v>3.45</v>
      </c>
      <c r="O13" s="67">
        <v>4.2105263157894735</v>
      </c>
      <c r="P13" s="67">
        <v>4.05</v>
      </c>
      <c r="Q13" s="67">
        <v>3.8</v>
      </c>
      <c r="R13" s="67">
        <v>4.4666666666666668</v>
      </c>
      <c r="S13" s="67">
        <v>3.875</v>
      </c>
      <c r="T13" s="67">
        <v>3.1666666666666665</v>
      </c>
      <c r="U13" s="67">
        <v>4.2</v>
      </c>
      <c r="V13" s="67">
        <v>4.3125</v>
      </c>
      <c r="W13" s="67">
        <v>4.4615384615384617</v>
      </c>
      <c r="X13" s="67">
        <v>3.8571428571428572</v>
      </c>
      <c r="Y13" s="67">
        <v>2.4615384615384617</v>
      </c>
      <c r="Z13" s="67">
        <v>4.1875</v>
      </c>
      <c r="AA13" s="67">
        <v>4.333333333333333</v>
      </c>
      <c r="AB13" s="67">
        <v>3.6875</v>
      </c>
      <c r="AC13" s="67">
        <v>3.7692307692307692</v>
      </c>
      <c r="AD13" s="67">
        <v>2.7142857142857144</v>
      </c>
      <c r="AE13" s="67">
        <v>3.7894736842105261</v>
      </c>
      <c r="AF13" s="67">
        <v>3.5882352941176472</v>
      </c>
      <c r="AG13" s="67">
        <v>4.3529411764705879</v>
      </c>
      <c r="AH13" s="67">
        <v>4</v>
      </c>
      <c r="AI13" s="67">
        <v>3.8571428571428572</v>
      </c>
      <c r="AJ13" s="67">
        <v>3.7857142857142856</v>
      </c>
      <c r="AK13" s="67">
        <v>2.8571428571428572</v>
      </c>
      <c r="AL13" s="67">
        <v>3.0666666666666669</v>
      </c>
      <c r="AM13" s="67">
        <v>2.9285714285714284</v>
      </c>
      <c r="AN13" s="67">
        <v>2.7142857142857144</v>
      </c>
      <c r="AO13" s="67">
        <v>3.9090909090909092</v>
      </c>
      <c r="AP13" s="67">
        <v>4.1428571428571432</v>
      </c>
      <c r="AQ13" s="67">
        <v>3.5714285714285716</v>
      </c>
      <c r="AR13" s="67">
        <v>3.7058823529411766</v>
      </c>
    </row>
    <row r="14" spans="1:44" x14ac:dyDescent="0.2">
      <c r="A14" s="63" t="s">
        <v>193</v>
      </c>
      <c r="B14" s="73" t="s">
        <v>192</v>
      </c>
      <c r="C14" s="70">
        <v>21</v>
      </c>
      <c r="D14" s="70">
        <v>13</v>
      </c>
      <c r="E14" s="68">
        <f>D14/C14</f>
        <v>0.61904761904761907</v>
      </c>
      <c r="F14" s="70">
        <v>7</v>
      </c>
      <c r="G14" s="68">
        <f>F14/D14</f>
        <v>0.53846153846153844</v>
      </c>
      <c r="H14" s="69">
        <v>6</v>
      </c>
      <c r="I14" s="68">
        <f>H14/D14</f>
        <v>0.46153846153846156</v>
      </c>
      <c r="J14" s="67">
        <v>3.5714285714285716</v>
      </c>
      <c r="K14" s="67">
        <v>4.1111111111111107</v>
      </c>
      <c r="L14" s="67">
        <v>3.875</v>
      </c>
      <c r="M14" s="67">
        <v>3.2</v>
      </c>
      <c r="N14" s="67">
        <v>2.75</v>
      </c>
      <c r="O14" s="67">
        <v>4.5</v>
      </c>
      <c r="P14" s="67">
        <v>4.25</v>
      </c>
      <c r="Q14" s="67">
        <v>4.8461538461538458</v>
      </c>
      <c r="R14" s="67">
        <v>4.4285714285714288</v>
      </c>
      <c r="S14" s="67">
        <v>3.6666666666666665</v>
      </c>
      <c r="T14" s="67">
        <v>3</v>
      </c>
      <c r="U14" s="67">
        <v>4.666666666666667</v>
      </c>
      <c r="V14" s="67">
        <v>4.3636363636363633</v>
      </c>
      <c r="W14" s="67">
        <v>4.2</v>
      </c>
      <c r="X14" s="67">
        <v>4.1538461538461542</v>
      </c>
      <c r="Y14" s="67">
        <v>4.2</v>
      </c>
      <c r="Z14" s="67">
        <v>4.3</v>
      </c>
      <c r="AA14" s="67">
        <v>4.666666666666667</v>
      </c>
      <c r="AB14" s="67">
        <v>4.0909090909090908</v>
      </c>
      <c r="AC14" s="67">
        <v>3.4285714285714284</v>
      </c>
      <c r="AD14" s="67">
        <v>2.875</v>
      </c>
      <c r="AE14" s="67">
        <v>4</v>
      </c>
      <c r="AF14" s="67">
        <v>4.1111111111111107</v>
      </c>
      <c r="AG14" s="67">
        <v>4.5</v>
      </c>
      <c r="AH14" s="67">
        <v>4.25</v>
      </c>
      <c r="AI14" s="67">
        <v>4.0909090909090908</v>
      </c>
      <c r="AJ14" s="67">
        <v>3.4</v>
      </c>
      <c r="AK14" s="67">
        <v>3.625</v>
      </c>
      <c r="AL14" s="67">
        <v>4</v>
      </c>
      <c r="AM14" s="67">
        <v>3.3</v>
      </c>
      <c r="AN14" s="67">
        <v>2.875</v>
      </c>
      <c r="AO14" s="67">
        <v>4</v>
      </c>
      <c r="AP14" s="67">
        <v>4.384615384615385</v>
      </c>
      <c r="AQ14" s="67">
        <v>3.4285714285714284</v>
      </c>
      <c r="AR14" s="67">
        <v>3.6363636363636362</v>
      </c>
    </row>
    <row r="15" spans="1:44" ht="25.5" x14ac:dyDescent="0.2">
      <c r="A15" s="63" t="s">
        <v>191</v>
      </c>
      <c r="B15" s="73" t="s">
        <v>105</v>
      </c>
      <c r="C15" s="70">
        <v>34</v>
      </c>
      <c r="D15" s="70">
        <v>21</v>
      </c>
      <c r="E15" s="68">
        <f>D15/C15</f>
        <v>0.61764705882352944</v>
      </c>
      <c r="F15" s="70">
        <v>15</v>
      </c>
      <c r="G15" s="68">
        <f>F15/D15</f>
        <v>0.7142857142857143</v>
      </c>
      <c r="H15" s="69">
        <v>6</v>
      </c>
      <c r="I15" s="68">
        <f>H15/D15</f>
        <v>0.2857142857142857</v>
      </c>
      <c r="J15" s="67">
        <v>4.2</v>
      </c>
      <c r="K15" s="67">
        <v>4.25</v>
      </c>
      <c r="L15" s="67">
        <v>4.5</v>
      </c>
      <c r="M15" s="67">
        <v>4.0769230769230766</v>
      </c>
      <c r="N15" s="67">
        <v>3.6666666666666665</v>
      </c>
      <c r="O15" s="67">
        <v>4.4210526315789478</v>
      </c>
      <c r="P15" s="67">
        <v>4.5</v>
      </c>
      <c r="Q15" s="67">
        <v>4.1500000000000004</v>
      </c>
      <c r="R15" s="67">
        <v>4.5333333333333332</v>
      </c>
      <c r="S15" s="67">
        <v>4.1333333333333337</v>
      </c>
      <c r="T15" s="67">
        <v>4.166666666666667</v>
      </c>
      <c r="U15" s="67">
        <v>4.3888888888888893</v>
      </c>
      <c r="V15" s="67">
        <v>4.5625</v>
      </c>
      <c r="W15" s="67">
        <v>4.615384615384615</v>
      </c>
      <c r="X15" s="67">
        <v>4.3888888888888893</v>
      </c>
      <c r="Y15" s="67">
        <v>3.0714285714285716</v>
      </c>
      <c r="Z15" s="67">
        <v>4.3125</v>
      </c>
      <c r="AA15" s="67">
        <v>4.4000000000000004</v>
      </c>
      <c r="AB15" s="67">
        <v>3.875</v>
      </c>
      <c r="AC15" s="67">
        <v>3.6666666666666665</v>
      </c>
      <c r="AD15" s="67">
        <v>2.75</v>
      </c>
      <c r="AE15" s="67">
        <v>4</v>
      </c>
      <c r="AF15" s="67">
        <v>3.65</v>
      </c>
      <c r="AG15" s="67">
        <v>4.4444444444444446</v>
      </c>
      <c r="AH15" s="67">
        <v>4.1052631578947372</v>
      </c>
      <c r="AI15" s="67">
        <v>4.4000000000000004</v>
      </c>
      <c r="AJ15" s="67">
        <v>4</v>
      </c>
      <c r="AK15" s="67">
        <v>3.1176470588235294</v>
      </c>
      <c r="AL15" s="67">
        <v>3</v>
      </c>
      <c r="AM15" s="67">
        <v>2.8235294117647061</v>
      </c>
      <c r="AN15" s="67">
        <v>2.6470588235294117</v>
      </c>
      <c r="AO15" s="67">
        <v>3.9375</v>
      </c>
      <c r="AP15" s="67">
        <v>4.4736842105263159</v>
      </c>
      <c r="AQ15" s="67">
        <v>4.333333333333333</v>
      </c>
      <c r="AR15" s="67">
        <v>4.2</v>
      </c>
    </row>
    <row r="16" spans="1:44" x14ac:dyDescent="0.2">
      <c r="A16" s="63" t="s">
        <v>190</v>
      </c>
      <c r="B16" s="73" t="s">
        <v>189</v>
      </c>
      <c r="C16" s="70">
        <v>18</v>
      </c>
      <c r="D16" s="70">
        <v>16</v>
      </c>
      <c r="E16" s="68">
        <f>D16/C16</f>
        <v>0.88888888888888884</v>
      </c>
      <c r="F16" s="70">
        <v>15</v>
      </c>
      <c r="G16" s="68">
        <f>F16/D16</f>
        <v>0.9375</v>
      </c>
      <c r="H16" s="69">
        <v>1</v>
      </c>
      <c r="I16" s="68">
        <f>H16/D16</f>
        <v>6.25E-2</v>
      </c>
      <c r="J16" s="67">
        <v>4.4666666666666668</v>
      </c>
      <c r="K16" s="67">
        <v>4.333333333333333</v>
      </c>
      <c r="L16" s="67">
        <v>4.5333333333333332</v>
      </c>
      <c r="M16" s="67">
        <v>4.4000000000000004</v>
      </c>
      <c r="N16" s="67">
        <v>4.125</v>
      </c>
      <c r="O16" s="67">
        <v>4.5625</v>
      </c>
      <c r="P16" s="67">
        <v>4.4666666666666668</v>
      </c>
      <c r="Q16" s="67">
        <v>3.8125</v>
      </c>
      <c r="R16" s="67">
        <v>4.666666666666667</v>
      </c>
      <c r="S16" s="67">
        <v>4.7142857142857144</v>
      </c>
      <c r="T16" s="67">
        <v>4</v>
      </c>
      <c r="U16" s="67">
        <v>4.2142857142857144</v>
      </c>
      <c r="V16" s="67">
        <v>4.0625</v>
      </c>
      <c r="W16" s="67">
        <v>3.9285714285714284</v>
      </c>
      <c r="X16" s="67">
        <v>3.3125</v>
      </c>
      <c r="Y16" s="67">
        <v>3.9090909090909092</v>
      </c>
      <c r="Z16" s="67">
        <v>4.0769230769230766</v>
      </c>
      <c r="AA16" s="67">
        <v>4.5333333333333332</v>
      </c>
      <c r="AB16" s="67">
        <v>3.5</v>
      </c>
      <c r="AC16" s="67">
        <v>3.7142857142857144</v>
      </c>
      <c r="AD16" s="67">
        <v>2.9285714285714284</v>
      </c>
      <c r="AE16" s="67">
        <v>3.4375</v>
      </c>
      <c r="AF16" s="67">
        <v>3.4666666666666668</v>
      </c>
      <c r="AG16" s="67">
        <v>4.6875</v>
      </c>
      <c r="AH16" s="67">
        <v>3.5625</v>
      </c>
      <c r="AI16" s="67">
        <v>4.0625</v>
      </c>
      <c r="AJ16" s="67">
        <v>4.333333333333333</v>
      </c>
      <c r="AK16" s="67">
        <v>3.3333333333333335</v>
      </c>
      <c r="AL16" s="67">
        <v>3</v>
      </c>
      <c r="AM16" s="67">
        <v>2.7857142857142856</v>
      </c>
      <c r="AN16" s="67">
        <v>2.6666666666666665</v>
      </c>
      <c r="AO16" s="67">
        <v>2.6428571428571428</v>
      </c>
      <c r="AP16" s="67">
        <v>4.4375</v>
      </c>
      <c r="AQ16" s="67">
        <v>4.333333333333333</v>
      </c>
      <c r="AR16" s="67">
        <v>4.4666666666666668</v>
      </c>
    </row>
    <row r="17" spans="1:44" ht="25.5" x14ac:dyDescent="0.2">
      <c r="A17" s="63" t="s">
        <v>188</v>
      </c>
      <c r="B17" s="73" t="s">
        <v>95</v>
      </c>
      <c r="C17" s="70">
        <v>33</v>
      </c>
      <c r="D17" s="70">
        <v>21</v>
      </c>
      <c r="E17" s="68">
        <f>D17/C17</f>
        <v>0.63636363636363635</v>
      </c>
      <c r="F17" s="70">
        <v>8</v>
      </c>
      <c r="G17" s="68">
        <f>F17/D17</f>
        <v>0.38095238095238093</v>
      </c>
      <c r="H17" s="69">
        <v>13</v>
      </c>
      <c r="I17" s="68">
        <f>H17/D17</f>
        <v>0.61904761904761907</v>
      </c>
      <c r="J17" s="67">
        <v>3.8571428571428572</v>
      </c>
      <c r="K17" s="67">
        <v>3.1111111111111112</v>
      </c>
      <c r="L17" s="67">
        <v>4</v>
      </c>
      <c r="M17" s="67">
        <v>4.2</v>
      </c>
      <c r="N17" s="67">
        <v>3.55</v>
      </c>
      <c r="O17" s="67">
        <v>3.85</v>
      </c>
      <c r="P17" s="67">
        <v>4.3684210526315788</v>
      </c>
      <c r="Q17" s="67">
        <v>4.3</v>
      </c>
      <c r="R17" s="67">
        <v>4.1428571428571432</v>
      </c>
      <c r="S17" s="67">
        <v>4.1428571428571432</v>
      </c>
      <c r="T17" s="67">
        <v>3.8333333333333335</v>
      </c>
      <c r="U17" s="67">
        <v>4.1428571428571432</v>
      </c>
      <c r="V17" s="67">
        <v>4.1428571428571432</v>
      </c>
      <c r="W17" s="67">
        <v>4.4000000000000004</v>
      </c>
      <c r="X17" s="67">
        <v>4.117647058823529</v>
      </c>
      <c r="Y17" s="67">
        <v>3.6</v>
      </c>
      <c r="Z17" s="67">
        <v>4</v>
      </c>
      <c r="AA17" s="67">
        <v>4.5</v>
      </c>
      <c r="AB17" s="67">
        <v>3.8666666666666667</v>
      </c>
      <c r="AC17" s="67">
        <v>3.1818181818181817</v>
      </c>
      <c r="AD17" s="67">
        <v>2.6428571428571428</v>
      </c>
      <c r="AE17" s="67">
        <v>3.7222222222222223</v>
      </c>
      <c r="AF17" s="67">
        <v>3.5</v>
      </c>
      <c r="AG17" s="67">
        <v>4.75</v>
      </c>
      <c r="AH17" s="67">
        <v>3.8947368421052633</v>
      </c>
      <c r="AI17" s="67">
        <v>4.1052631578947372</v>
      </c>
      <c r="AJ17" s="67">
        <v>3.6666666666666665</v>
      </c>
      <c r="AK17" s="67">
        <v>3.6875</v>
      </c>
      <c r="AL17" s="67">
        <v>3.4666666666666668</v>
      </c>
      <c r="AM17" s="67">
        <v>3</v>
      </c>
      <c r="AN17" s="67">
        <v>2.5294117647058822</v>
      </c>
      <c r="AO17" s="67">
        <v>3.0769230769230771</v>
      </c>
      <c r="AP17" s="67">
        <v>3.8571428571428572</v>
      </c>
      <c r="AQ17" s="67">
        <v>3.4285714285714284</v>
      </c>
      <c r="AR17" s="67">
        <v>3.2222222222222223</v>
      </c>
    </row>
    <row r="18" spans="1:44" ht="25.5" x14ac:dyDescent="0.2">
      <c r="A18" s="63" t="s">
        <v>187</v>
      </c>
      <c r="B18" s="73" t="s">
        <v>103</v>
      </c>
      <c r="C18" s="70">
        <v>4</v>
      </c>
      <c r="D18" s="70">
        <v>3</v>
      </c>
      <c r="E18" s="68">
        <f>D18/C18</f>
        <v>0.75</v>
      </c>
      <c r="F18" s="70">
        <v>3</v>
      </c>
      <c r="G18" s="68">
        <f>F18/D18</f>
        <v>1</v>
      </c>
      <c r="H18" s="69">
        <v>0</v>
      </c>
      <c r="I18" s="68">
        <f>H18/D18</f>
        <v>0</v>
      </c>
      <c r="J18" s="67">
        <v>4.666666666666667</v>
      </c>
      <c r="K18" s="67">
        <v>4.333333333333333</v>
      </c>
      <c r="L18" s="67">
        <v>3.6666666666666665</v>
      </c>
      <c r="M18" s="67">
        <v>3.3333333333333335</v>
      </c>
      <c r="N18" s="67">
        <v>3.6666666666666665</v>
      </c>
      <c r="O18" s="67">
        <v>4.666666666666667</v>
      </c>
      <c r="P18" s="67">
        <v>4.666666666666667</v>
      </c>
      <c r="Q18" s="67">
        <v>4.333333333333333</v>
      </c>
      <c r="R18" s="67">
        <v>5</v>
      </c>
      <c r="S18" s="67">
        <v>4</v>
      </c>
      <c r="T18" s="67"/>
      <c r="U18" s="67">
        <v>5</v>
      </c>
      <c r="V18" s="67">
        <v>4</v>
      </c>
      <c r="W18" s="67">
        <v>4</v>
      </c>
      <c r="X18" s="67">
        <v>4.333333333333333</v>
      </c>
      <c r="Y18" s="67">
        <v>4.666666666666667</v>
      </c>
      <c r="Z18" s="67">
        <v>4.5</v>
      </c>
      <c r="AA18" s="67">
        <v>5</v>
      </c>
      <c r="AB18" s="67">
        <v>4</v>
      </c>
      <c r="AC18" s="67">
        <v>3.6666666666666665</v>
      </c>
      <c r="AD18" s="67">
        <v>3</v>
      </c>
      <c r="AE18" s="67">
        <v>4.333333333333333</v>
      </c>
      <c r="AF18" s="67">
        <v>4.666666666666667</v>
      </c>
      <c r="AG18" s="67">
        <v>4.666666666666667</v>
      </c>
      <c r="AH18" s="67">
        <v>4.333333333333333</v>
      </c>
      <c r="AI18" s="67">
        <v>5</v>
      </c>
      <c r="AJ18" s="67">
        <v>4.666666666666667</v>
      </c>
      <c r="AK18" s="67">
        <v>3.6666666666666665</v>
      </c>
      <c r="AL18" s="67">
        <v>4</v>
      </c>
      <c r="AM18" s="67">
        <v>3.3333333333333335</v>
      </c>
      <c r="AN18" s="67">
        <v>3</v>
      </c>
      <c r="AO18" s="67">
        <v>3.5</v>
      </c>
      <c r="AP18" s="67">
        <v>4.666666666666667</v>
      </c>
      <c r="AQ18" s="67">
        <v>4.666666666666667</v>
      </c>
      <c r="AR18" s="67">
        <v>4.333333333333333</v>
      </c>
    </row>
    <row r="19" spans="1:44" ht="38.25" x14ac:dyDescent="0.2">
      <c r="A19" s="63" t="s">
        <v>186</v>
      </c>
      <c r="B19" s="73" t="s">
        <v>185</v>
      </c>
      <c r="C19" s="70">
        <v>14</v>
      </c>
      <c r="D19" s="70">
        <v>9</v>
      </c>
      <c r="E19" s="68">
        <f>D19/C19</f>
        <v>0.6428571428571429</v>
      </c>
      <c r="F19" s="70">
        <v>8</v>
      </c>
      <c r="G19" s="68">
        <f>F19/D19</f>
        <v>0.88888888888888884</v>
      </c>
      <c r="H19" s="69">
        <v>1</v>
      </c>
      <c r="I19" s="68">
        <f>H19/D19</f>
        <v>0.1111111111111111</v>
      </c>
      <c r="J19" s="67">
        <v>4.125</v>
      </c>
      <c r="K19" s="67">
        <v>4.2222222222222223</v>
      </c>
      <c r="L19" s="67">
        <v>4.5555555555555554</v>
      </c>
      <c r="M19" s="67">
        <v>4.8571428571428568</v>
      </c>
      <c r="N19" s="67">
        <v>3.5555555555555554</v>
      </c>
      <c r="O19" s="67">
        <v>4.7777777777777777</v>
      </c>
      <c r="P19" s="67">
        <v>4.8571428571428568</v>
      </c>
      <c r="Q19" s="67">
        <v>4.125</v>
      </c>
      <c r="R19" s="67">
        <v>4.8571428571428568</v>
      </c>
      <c r="S19" s="67">
        <v>4.875</v>
      </c>
      <c r="T19" s="67">
        <v>3.5</v>
      </c>
      <c r="U19" s="67">
        <v>4.8571428571428568</v>
      </c>
      <c r="V19" s="67">
        <v>4.833333333333333</v>
      </c>
      <c r="W19" s="67">
        <v>4.4285714285714288</v>
      </c>
      <c r="X19" s="67">
        <v>3.875</v>
      </c>
      <c r="Y19" s="67">
        <v>5</v>
      </c>
      <c r="Z19" s="67">
        <v>4.666666666666667</v>
      </c>
      <c r="AA19" s="67">
        <v>4.2857142857142856</v>
      </c>
      <c r="AB19" s="67">
        <v>4</v>
      </c>
      <c r="AC19" s="67">
        <v>4</v>
      </c>
      <c r="AD19" s="67">
        <v>3.3333333333333335</v>
      </c>
      <c r="AE19" s="67">
        <v>4.2857142857142856</v>
      </c>
      <c r="AF19" s="67">
        <v>5</v>
      </c>
      <c r="AG19" s="67">
        <v>4.8571428571428568</v>
      </c>
      <c r="AH19" s="67">
        <v>4.4285714285714288</v>
      </c>
      <c r="AI19" s="67">
        <v>4.875</v>
      </c>
      <c r="AJ19" s="67">
        <v>4.625</v>
      </c>
      <c r="AK19" s="67">
        <v>3.2857142857142856</v>
      </c>
      <c r="AL19" s="67">
        <v>3.8333333333333335</v>
      </c>
      <c r="AM19" s="67">
        <v>3.5</v>
      </c>
      <c r="AN19" s="67">
        <v>3.6</v>
      </c>
      <c r="AO19" s="67">
        <v>3.2</v>
      </c>
      <c r="AP19" s="67">
        <v>4.7777777777777777</v>
      </c>
      <c r="AQ19" s="67">
        <v>4.75</v>
      </c>
      <c r="AR19" s="67">
        <v>4.666666666666667</v>
      </c>
    </row>
    <row r="20" spans="1:44" x14ac:dyDescent="0.2">
      <c r="A20" s="63" t="s">
        <v>184</v>
      </c>
      <c r="B20" s="73" t="s">
        <v>100</v>
      </c>
      <c r="C20" s="70">
        <v>9</v>
      </c>
      <c r="D20" s="70">
        <v>6</v>
      </c>
      <c r="E20" s="68">
        <f>D20/C20</f>
        <v>0.66666666666666663</v>
      </c>
      <c r="F20" s="70">
        <v>5</v>
      </c>
      <c r="G20" s="68">
        <f>F20/D20</f>
        <v>0.83333333333333337</v>
      </c>
      <c r="H20" s="69">
        <v>1</v>
      </c>
      <c r="I20" s="68">
        <f>H20/D20</f>
        <v>0.16666666666666666</v>
      </c>
      <c r="J20" s="67">
        <v>4.4000000000000004</v>
      </c>
      <c r="K20" s="67">
        <v>4.166666666666667</v>
      </c>
      <c r="L20" s="67">
        <v>4</v>
      </c>
      <c r="M20" s="67">
        <v>4</v>
      </c>
      <c r="N20" s="67">
        <v>3.6666666666666665</v>
      </c>
      <c r="O20" s="67">
        <v>4.333333333333333</v>
      </c>
      <c r="P20" s="67">
        <v>4.333333333333333</v>
      </c>
      <c r="Q20" s="67">
        <v>3.6666666666666665</v>
      </c>
      <c r="R20" s="67">
        <v>4.4000000000000004</v>
      </c>
      <c r="S20" s="67">
        <v>4.666666666666667</v>
      </c>
      <c r="T20" s="67"/>
      <c r="U20" s="67">
        <v>3.5</v>
      </c>
      <c r="V20" s="67">
        <v>4</v>
      </c>
      <c r="W20" s="67">
        <v>4.75</v>
      </c>
      <c r="X20" s="67">
        <v>4.5</v>
      </c>
      <c r="Y20" s="67">
        <v>3.5</v>
      </c>
      <c r="Z20" s="67">
        <v>3.8</v>
      </c>
      <c r="AA20" s="67">
        <v>4.8</v>
      </c>
      <c r="AB20" s="67">
        <v>3.6666666666666665</v>
      </c>
      <c r="AC20" s="67">
        <v>4</v>
      </c>
      <c r="AD20" s="67">
        <v>3.2</v>
      </c>
      <c r="AE20" s="67">
        <v>4.666666666666667</v>
      </c>
      <c r="AF20" s="67">
        <v>4.2</v>
      </c>
      <c r="AG20" s="67">
        <v>4.8</v>
      </c>
      <c r="AH20" s="67">
        <v>4.333333333333333</v>
      </c>
      <c r="AI20" s="67">
        <v>4.333333333333333</v>
      </c>
      <c r="AJ20" s="67">
        <v>4</v>
      </c>
      <c r="AK20" s="67">
        <v>3.75</v>
      </c>
      <c r="AL20" s="67">
        <v>3.5</v>
      </c>
      <c r="AM20" s="67">
        <v>3.3333333333333335</v>
      </c>
      <c r="AN20" s="67">
        <v>3.3333333333333335</v>
      </c>
      <c r="AO20" s="67">
        <v>4.333333333333333</v>
      </c>
      <c r="AP20" s="67">
        <v>4.333333333333333</v>
      </c>
      <c r="AQ20" s="67">
        <v>4.2</v>
      </c>
      <c r="AR20" s="67">
        <v>4.333333333333333</v>
      </c>
    </row>
    <row r="21" spans="1:44" x14ac:dyDescent="0.2">
      <c r="A21" s="63" t="s">
        <v>183</v>
      </c>
      <c r="B21" s="73" t="s">
        <v>106</v>
      </c>
      <c r="C21" s="70">
        <v>32</v>
      </c>
      <c r="D21" s="70">
        <v>17</v>
      </c>
      <c r="E21" s="68">
        <f>D21/C21</f>
        <v>0.53125</v>
      </c>
      <c r="F21" s="70">
        <v>11</v>
      </c>
      <c r="G21" s="68">
        <f>F21/D21</f>
        <v>0.6470588235294118</v>
      </c>
      <c r="H21" s="69">
        <v>6</v>
      </c>
      <c r="I21" s="68">
        <f>H21/D21</f>
        <v>0.35294117647058826</v>
      </c>
      <c r="J21" s="67">
        <v>3.3636363636363638</v>
      </c>
      <c r="K21" s="67">
        <v>3.0625</v>
      </c>
      <c r="L21" s="67">
        <v>3.8461538461538463</v>
      </c>
      <c r="M21" s="67">
        <v>3.5</v>
      </c>
      <c r="N21" s="67">
        <v>3.1176470588235294</v>
      </c>
      <c r="O21" s="67">
        <v>4.3571428571428568</v>
      </c>
      <c r="P21" s="67">
        <v>4.4705882352941178</v>
      </c>
      <c r="Q21" s="67">
        <v>3.9411764705882355</v>
      </c>
      <c r="R21" s="67">
        <v>4.4545454545454541</v>
      </c>
      <c r="S21" s="67">
        <v>4.166666666666667</v>
      </c>
      <c r="T21" s="67">
        <v>3.25</v>
      </c>
      <c r="U21" s="67">
        <v>4.5714285714285712</v>
      </c>
      <c r="V21" s="67">
        <v>4</v>
      </c>
      <c r="W21" s="67">
        <v>4.1111111111111107</v>
      </c>
      <c r="X21" s="67">
        <v>4.2666666666666666</v>
      </c>
      <c r="Y21" s="67">
        <v>4.666666666666667</v>
      </c>
      <c r="Z21" s="67">
        <v>4.3636363636363633</v>
      </c>
      <c r="AA21" s="67">
        <v>4.7272727272727275</v>
      </c>
      <c r="AB21" s="67">
        <v>3.7272727272727271</v>
      </c>
      <c r="AC21" s="67">
        <v>3.5555555555555554</v>
      </c>
      <c r="AD21" s="67">
        <v>3</v>
      </c>
      <c r="AE21" s="67">
        <v>4.5333333333333332</v>
      </c>
      <c r="AF21" s="67">
        <v>4.4615384615384617</v>
      </c>
      <c r="AG21" s="67">
        <v>4.8</v>
      </c>
      <c r="AH21" s="67">
        <v>4.5</v>
      </c>
      <c r="AI21" s="67">
        <v>4</v>
      </c>
      <c r="AJ21" s="67">
        <v>3.6</v>
      </c>
      <c r="AK21" s="67">
        <v>3.1</v>
      </c>
      <c r="AL21" s="67">
        <v>3.5833333333333335</v>
      </c>
      <c r="AM21" s="67">
        <v>3.1</v>
      </c>
      <c r="AN21" s="67">
        <v>2.375</v>
      </c>
      <c r="AO21" s="67">
        <v>3.4444444444444446</v>
      </c>
      <c r="AP21" s="67">
        <v>4.333333333333333</v>
      </c>
      <c r="AQ21" s="67">
        <v>3.9</v>
      </c>
      <c r="AR21" s="67">
        <v>3.5714285714285716</v>
      </c>
    </row>
    <row r="22" spans="1:44" ht="38.25" x14ac:dyDescent="0.2">
      <c r="A22" s="63" t="s">
        <v>182</v>
      </c>
      <c r="B22" s="73" t="s">
        <v>88</v>
      </c>
      <c r="C22" s="70">
        <v>16</v>
      </c>
      <c r="D22" s="70">
        <v>13</v>
      </c>
      <c r="E22" s="68">
        <f>D22/C22</f>
        <v>0.8125</v>
      </c>
      <c r="F22" s="70">
        <v>11</v>
      </c>
      <c r="G22" s="68">
        <f>F22/D22</f>
        <v>0.84615384615384615</v>
      </c>
      <c r="H22" s="69">
        <v>2</v>
      </c>
      <c r="I22" s="68">
        <f>H22/D22</f>
        <v>0.15384615384615385</v>
      </c>
      <c r="J22" s="67">
        <v>4.0999999999999996</v>
      </c>
      <c r="K22" s="67">
        <v>3.0833333333333335</v>
      </c>
      <c r="L22" s="67">
        <v>4.5384615384615383</v>
      </c>
      <c r="M22" s="67">
        <v>3.5</v>
      </c>
      <c r="N22" s="67">
        <v>3</v>
      </c>
      <c r="O22" s="67">
        <v>4.4615384615384617</v>
      </c>
      <c r="P22" s="67">
        <v>4.5384615384615383</v>
      </c>
      <c r="Q22" s="67">
        <v>3.7692307692307692</v>
      </c>
      <c r="R22" s="67">
        <v>4.7272727272727275</v>
      </c>
      <c r="S22" s="67">
        <v>3.625</v>
      </c>
      <c r="T22" s="67"/>
      <c r="U22" s="67">
        <v>4.6363636363636367</v>
      </c>
      <c r="V22" s="67">
        <v>5</v>
      </c>
      <c r="W22" s="67">
        <v>4.333333333333333</v>
      </c>
      <c r="X22" s="67">
        <v>4.2727272727272725</v>
      </c>
      <c r="Y22" s="67">
        <v>3.5</v>
      </c>
      <c r="Z22" s="67">
        <v>4</v>
      </c>
      <c r="AA22" s="67">
        <v>4.1818181818181817</v>
      </c>
      <c r="AB22" s="67">
        <v>4.6363636363636367</v>
      </c>
      <c r="AC22" s="67">
        <v>2.9230769230769229</v>
      </c>
      <c r="AD22" s="67">
        <v>2.1</v>
      </c>
      <c r="AE22" s="67">
        <v>3.2307692307692308</v>
      </c>
      <c r="AF22" s="67">
        <v>3</v>
      </c>
      <c r="AG22" s="67">
        <v>4.5384615384615383</v>
      </c>
      <c r="AH22" s="67">
        <v>3.4166666666666665</v>
      </c>
      <c r="AI22" s="67">
        <v>3.8461538461538463</v>
      </c>
      <c r="AJ22" s="67">
        <v>3.8</v>
      </c>
      <c r="AK22" s="67">
        <v>2.5833333333333335</v>
      </c>
      <c r="AL22" s="67">
        <v>3.1818181818181817</v>
      </c>
      <c r="AM22" s="67">
        <v>2</v>
      </c>
      <c r="AN22" s="67">
        <v>1.9090909090909092</v>
      </c>
      <c r="AO22" s="67">
        <v>2.4</v>
      </c>
      <c r="AP22" s="67">
        <v>4.25</v>
      </c>
      <c r="AQ22" s="67">
        <v>4.0999999999999996</v>
      </c>
      <c r="AR22" s="67">
        <v>3.7692307692307692</v>
      </c>
    </row>
    <row r="23" spans="1:44" ht="25.5" x14ac:dyDescent="0.2">
      <c r="A23" s="63" t="s">
        <v>181</v>
      </c>
      <c r="B23" s="73" t="s">
        <v>102</v>
      </c>
      <c r="C23" s="70">
        <v>6</v>
      </c>
      <c r="D23" s="70">
        <v>3</v>
      </c>
      <c r="E23" s="68">
        <f>D23/C23</f>
        <v>0.5</v>
      </c>
      <c r="F23" s="70">
        <v>3</v>
      </c>
      <c r="G23" s="68">
        <f>F23/D23</f>
        <v>1</v>
      </c>
      <c r="H23" s="69">
        <v>0</v>
      </c>
      <c r="I23" s="68">
        <f>H23/D23</f>
        <v>0</v>
      </c>
      <c r="J23" s="67">
        <v>5</v>
      </c>
      <c r="K23" s="67">
        <v>4.666666666666667</v>
      </c>
      <c r="L23" s="67">
        <v>5</v>
      </c>
      <c r="M23" s="67">
        <v>4</v>
      </c>
      <c r="N23" s="67">
        <v>3</v>
      </c>
      <c r="O23" s="67">
        <v>4.666666666666667</v>
      </c>
      <c r="P23" s="67">
        <v>3.6666666666666665</v>
      </c>
      <c r="Q23" s="67">
        <v>4.333333333333333</v>
      </c>
      <c r="R23" s="67">
        <v>4.5</v>
      </c>
      <c r="S23" s="67">
        <v>3.6666666666666665</v>
      </c>
      <c r="T23" s="67">
        <v>4</v>
      </c>
      <c r="U23" s="67">
        <v>4.666666666666667</v>
      </c>
      <c r="V23" s="67">
        <v>5</v>
      </c>
      <c r="W23" s="67">
        <v>4.666666666666667</v>
      </c>
      <c r="X23" s="67">
        <v>3.3333333333333335</v>
      </c>
      <c r="Y23" s="67">
        <v>3.6666666666666665</v>
      </c>
      <c r="Z23" s="67">
        <v>4</v>
      </c>
      <c r="AA23" s="67">
        <v>4.666666666666667</v>
      </c>
      <c r="AB23" s="67">
        <v>4</v>
      </c>
      <c r="AC23" s="67">
        <v>3.6666666666666665</v>
      </c>
      <c r="AD23" s="67">
        <v>3.3333333333333335</v>
      </c>
      <c r="AE23" s="67">
        <v>4</v>
      </c>
      <c r="AF23" s="67">
        <v>4.333333333333333</v>
      </c>
      <c r="AG23" s="67">
        <v>4.666666666666667</v>
      </c>
      <c r="AH23" s="67">
        <v>4.333333333333333</v>
      </c>
      <c r="AI23" s="67">
        <v>4.333333333333333</v>
      </c>
      <c r="AJ23" s="67">
        <v>4</v>
      </c>
      <c r="AK23" s="67">
        <v>4</v>
      </c>
      <c r="AL23" s="67">
        <v>4</v>
      </c>
      <c r="AM23" s="67">
        <v>3</v>
      </c>
      <c r="AN23" s="67">
        <v>3</v>
      </c>
      <c r="AO23" s="67">
        <v>3.3333333333333335</v>
      </c>
      <c r="AP23" s="67">
        <v>4.666666666666667</v>
      </c>
      <c r="AQ23" s="67">
        <v>5</v>
      </c>
      <c r="AR23" s="67">
        <v>4.666666666666667</v>
      </c>
    </row>
    <row r="24" spans="1:44" x14ac:dyDescent="0.2">
      <c r="A24" s="63" t="s">
        <v>180</v>
      </c>
      <c r="B24" s="73" t="s">
        <v>179</v>
      </c>
      <c r="C24" s="70">
        <v>38</v>
      </c>
      <c r="D24" s="70">
        <v>25</v>
      </c>
      <c r="E24" s="68">
        <f>D24/C24</f>
        <v>0.65789473684210531</v>
      </c>
      <c r="F24" s="70">
        <v>11</v>
      </c>
      <c r="G24" s="68">
        <f>F24/D24</f>
        <v>0.44</v>
      </c>
      <c r="H24" s="69">
        <v>14</v>
      </c>
      <c r="I24" s="68">
        <f>H24/D24</f>
        <v>0.56000000000000005</v>
      </c>
      <c r="J24" s="67">
        <v>4</v>
      </c>
      <c r="K24" s="67">
        <v>4</v>
      </c>
      <c r="L24" s="67">
        <v>4.1304347826086953</v>
      </c>
      <c r="M24" s="67">
        <v>4.0999999999999996</v>
      </c>
      <c r="N24" s="67">
        <v>3.375</v>
      </c>
      <c r="O24" s="67">
        <v>4.28</v>
      </c>
      <c r="P24" s="67">
        <v>4.28</v>
      </c>
      <c r="Q24" s="67">
        <v>4</v>
      </c>
      <c r="R24" s="67">
        <v>4.4545454545454541</v>
      </c>
      <c r="S24" s="67">
        <v>4.3</v>
      </c>
      <c r="T24" s="67">
        <v>4.4000000000000004</v>
      </c>
      <c r="U24" s="67">
        <v>4.76</v>
      </c>
      <c r="V24" s="67">
        <v>4.3478260869565215</v>
      </c>
      <c r="W24" s="67">
        <v>4.4000000000000004</v>
      </c>
      <c r="X24" s="67">
        <v>4.333333333333333</v>
      </c>
      <c r="Y24" s="67">
        <v>3.8333333333333335</v>
      </c>
      <c r="Z24" s="67">
        <v>3.9130434782608696</v>
      </c>
      <c r="AA24" s="67">
        <v>4.4000000000000004</v>
      </c>
      <c r="AB24" s="67">
        <v>4.0434782608695654</v>
      </c>
      <c r="AC24" s="67">
        <v>3.6666666666666665</v>
      </c>
      <c r="AD24" s="67">
        <v>3.3333333333333335</v>
      </c>
      <c r="AE24" s="67">
        <v>4.16</v>
      </c>
      <c r="AF24" s="67">
        <v>3.7777777777777777</v>
      </c>
      <c r="AG24" s="67">
        <v>4.4782608695652177</v>
      </c>
      <c r="AH24" s="67">
        <v>4.2</v>
      </c>
      <c r="AI24" s="67">
        <v>3.96</v>
      </c>
      <c r="AJ24" s="67">
        <v>4.0909090909090908</v>
      </c>
      <c r="AK24" s="67">
        <v>3.4545454545454546</v>
      </c>
      <c r="AL24" s="67">
        <v>3.5909090909090908</v>
      </c>
      <c r="AM24" s="67">
        <v>3.3181818181818183</v>
      </c>
      <c r="AN24" s="67">
        <v>3.0869565217391304</v>
      </c>
      <c r="AO24" s="67">
        <v>3.3181818181818183</v>
      </c>
      <c r="AP24" s="67">
        <v>4.24</v>
      </c>
      <c r="AQ24" s="67">
        <v>4.4545454545454541</v>
      </c>
      <c r="AR24" s="67">
        <v>4.0434782608695654</v>
      </c>
    </row>
    <row r="25" spans="1:44" ht="25.5" x14ac:dyDescent="0.2">
      <c r="A25" s="63" t="s">
        <v>178</v>
      </c>
      <c r="B25" s="73" t="s">
        <v>101</v>
      </c>
      <c r="C25" s="70">
        <v>10</v>
      </c>
      <c r="D25" s="70">
        <v>7</v>
      </c>
      <c r="E25" s="68">
        <f>D25/C25</f>
        <v>0.7</v>
      </c>
      <c r="F25" s="70">
        <v>7</v>
      </c>
      <c r="G25" s="68">
        <f>F25/D25</f>
        <v>1</v>
      </c>
      <c r="H25" s="69">
        <v>0</v>
      </c>
      <c r="I25" s="68">
        <f>H25/D25</f>
        <v>0</v>
      </c>
      <c r="J25" s="67">
        <v>4</v>
      </c>
      <c r="K25" s="67">
        <v>4.166666666666667</v>
      </c>
      <c r="L25" s="67">
        <v>4</v>
      </c>
      <c r="M25" s="67">
        <v>3</v>
      </c>
      <c r="N25" s="67">
        <v>2.7142857142857144</v>
      </c>
      <c r="O25" s="67">
        <v>5</v>
      </c>
      <c r="P25" s="67">
        <v>5</v>
      </c>
      <c r="Q25" s="67">
        <v>3.8333333333333335</v>
      </c>
      <c r="R25" s="67">
        <v>4.833333333333333</v>
      </c>
      <c r="S25" s="67">
        <v>4</v>
      </c>
      <c r="T25" s="67">
        <v>5</v>
      </c>
      <c r="U25" s="67">
        <v>4.5999999999999996</v>
      </c>
      <c r="V25" s="67">
        <v>4.833333333333333</v>
      </c>
      <c r="W25" s="67">
        <v>4.666666666666667</v>
      </c>
      <c r="X25" s="67">
        <v>3.6666666666666665</v>
      </c>
      <c r="Y25" s="67">
        <v>3.4</v>
      </c>
      <c r="Z25" s="67">
        <v>3.75</v>
      </c>
      <c r="AA25" s="67">
        <v>4.2857142857142856</v>
      </c>
      <c r="AB25" s="67">
        <v>3.6666666666666665</v>
      </c>
      <c r="AC25" s="67">
        <v>3.5</v>
      </c>
      <c r="AD25" s="67">
        <v>2.5</v>
      </c>
      <c r="AE25" s="67">
        <v>3.8571428571428572</v>
      </c>
      <c r="AF25" s="67">
        <v>3.6</v>
      </c>
      <c r="AG25" s="67">
        <v>4.4285714285714288</v>
      </c>
      <c r="AH25" s="67">
        <v>4.2857142857142856</v>
      </c>
      <c r="AI25" s="67">
        <v>4.4285714285714288</v>
      </c>
      <c r="AJ25" s="67">
        <v>4</v>
      </c>
      <c r="AK25" s="67">
        <v>2.25</v>
      </c>
      <c r="AL25" s="67">
        <v>2.25</v>
      </c>
      <c r="AM25" s="67">
        <v>1.6666666666666667</v>
      </c>
      <c r="AN25" s="67">
        <v>0.5</v>
      </c>
      <c r="AO25" s="67">
        <v>3.5</v>
      </c>
      <c r="AP25" s="67">
        <v>4.5714285714285712</v>
      </c>
      <c r="AQ25" s="67">
        <v>3.7142857142857144</v>
      </c>
      <c r="AR25" s="67">
        <v>3.5714285714285716</v>
      </c>
    </row>
    <row r="26" spans="1:44" x14ac:dyDescent="0.2">
      <c r="A26" s="63" t="s">
        <v>177</v>
      </c>
      <c r="B26" s="73" t="s">
        <v>176</v>
      </c>
      <c r="C26" s="70">
        <v>15</v>
      </c>
      <c r="D26" s="70">
        <v>7</v>
      </c>
      <c r="E26" s="68">
        <f>D26/C26</f>
        <v>0.46666666666666667</v>
      </c>
      <c r="F26" s="70">
        <v>7</v>
      </c>
      <c r="G26" s="68">
        <f>F26/D26</f>
        <v>1</v>
      </c>
      <c r="H26" s="69">
        <v>0</v>
      </c>
      <c r="I26" s="68">
        <f>H26/D26</f>
        <v>0</v>
      </c>
      <c r="J26" s="67">
        <v>4.4000000000000004</v>
      </c>
      <c r="K26" s="67">
        <v>4</v>
      </c>
      <c r="L26" s="67">
        <v>4.333333333333333</v>
      </c>
      <c r="M26" s="67">
        <v>3.5</v>
      </c>
      <c r="N26" s="67">
        <v>3.8571428571428572</v>
      </c>
      <c r="O26" s="67">
        <v>4.666666666666667</v>
      </c>
      <c r="P26" s="67">
        <v>4.333333333333333</v>
      </c>
      <c r="Q26" s="67">
        <v>5</v>
      </c>
      <c r="R26" s="67">
        <v>4.5</v>
      </c>
      <c r="S26" s="67">
        <v>4.25</v>
      </c>
      <c r="T26" s="67">
        <v>4.5</v>
      </c>
      <c r="U26" s="67">
        <v>4</v>
      </c>
      <c r="V26" s="67">
        <v>4.4000000000000004</v>
      </c>
      <c r="W26" s="67">
        <v>4.333333333333333</v>
      </c>
      <c r="X26" s="67">
        <v>4.666666666666667</v>
      </c>
      <c r="Y26" s="67">
        <v>4.4000000000000004</v>
      </c>
      <c r="Z26" s="67">
        <v>4.5</v>
      </c>
      <c r="AA26" s="67">
        <v>4</v>
      </c>
      <c r="AB26" s="67">
        <v>3.5714285714285716</v>
      </c>
      <c r="AC26" s="67">
        <v>3.6666666666666665</v>
      </c>
      <c r="AD26" s="67">
        <v>3.3333333333333335</v>
      </c>
      <c r="AE26" s="67">
        <v>4.666666666666667</v>
      </c>
      <c r="AF26" s="67">
        <v>4</v>
      </c>
      <c r="AG26" s="67">
        <v>4.333333333333333</v>
      </c>
      <c r="AH26" s="67">
        <v>4.166666666666667</v>
      </c>
      <c r="AI26" s="67">
        <v>4.5714285714285712</v>
      </c>
      <c r="AJ26" s="67">
        <v>4.2</v>
      </c>
      <c r="AK26" s="67">
        <v>3.1666666666666665</v>
      </c>
      <c r="AL26" s="67">
        <v>3.4285714285714284</v>
      </c>
      <c r="AM26" s="67">
        <v>2.5714285714285716</v>
      </c>
      <c r="AN26" s="67">
        <v>2.8571428571428572</v>
      </c>
      <c r="AO26" s="67">
        <v>3.8571428571428572</v>
      </c>
      <c r="AP26" s="67">
        <v>4.4000000000000004</v>
      </c>
      <c r="AQ26" s="67">
        <v>4.4000000000000004</v>
      </c>
      <c r="AR26" s="67">
        <v>4.333333333333333</v>
      </c>
    </row>
    <row r="27" spans="1:44" x14ac:dyDescent="0.2">
      <c r="A27" s="63" t="s">
        <v>175</v>
      </c>
      <c r="B27" s="73" t="s">
        <v>174</v>
      </c>
      <c r="C27" s="70">
        <v>41</v>
      </c>
      <c r="D27" s="70">
        <v>21</v>
      </c>
      <c r="E27" s="68">
        <f>D27/C27</f>
        <v>0.51219512195121952</v>
      </c>
      <c r="F27" s="70">
        <v>15</v>
      </c>
      <c r="G27" s="68">
        <f>F27/D27</f>
        <v>0.7142857142857143</v>
      </c>
      <c r="H27" s="69">
        <v>6</v>
      </c>
      <c r="I27" s="68">
        <f>H27/D27</f>
        <v>0.2857142857142857</v>
      </c>
      <c r="J27" s="67">
        <v>3.6</v>
      </c>
      <c r="K27" s="67">
        <v>3.0526315789473686</v>
      </c>
      <c r="L27" s="67">
        <v>4.2380952380952381</v>
      </c>
      <c r="M27" s="67">
        <v>3.7692307692307692</v>
      </c>
      <c r="N27" s="67">
        <v>2.75</v>
      </c>
      <c r="O27" s="67">
        <v>4.2</v>
      </c>
      <c r="P27" s="67">
        <v>4</v>
      </c>
      <c r="Q27" s="67">
        <v>3.0476190476190474</v>
      </c>
      <c r="R27" s="67">
        <v>4.4615384615384617</v>
      </c>
      <c r="S27" s="67">
        <v>4</v>
      </c>
      <c r="T27" s="67">
        <v>3.7142857142857144</v>
      </c>
      <c r="U27" s="67">
        <v>4.5294117647058822</v>
      </c>
      <c r="V27" s="67">
        <v>4.2857142857142856</v>
      </c>
      <c r="W27" s="67">
        <v>4.2142857142857144</v>
      </c>
      <c r="X27" s="67">
        <v>3.4285714285714284</v>
      </c>
      <c r="Y27" s="67">
        <v>2.2857142857142856</v>
      </c>
      <c r="Z27" s="67">
        <v>4.117647058823529</v>
      </c>
      <c r="AA27" s="67">
        <v>4.8</v>
      </c>
      <c r="AB27" s="67">
        <v>4.1875</v>
      </c>
      <c r="AC27" s="67">
        <v>3.3846153846153846</v>
      </c>
      <c r="AD27" s="67">
        <v>2.4285714285714284</v>
      </c>
      <c r="AE27" s="67">
        <v>3.3</v>
      </c>
      <c r="AF27" s="67">
        <v>3</v>
      </c>
      <c r="AG27" s="67">
        <v>4.55</v>
      </c>
      <c r="AH27" s="67">
        <v>3.8</v>
      </c>
      <c r="AI27" s="67">
        <v>3.6666666666666665</v>
      </c>
      <c r="AJ27" s="67">
        <v>3.6923076923076925</v>
      </c>
      <c r="AK27" s="67">
        <v>3.1176470588235294</v>
      </c>
      <c r="AL27" s="67">
        <v>3.5294117647058822</v>
      </c>
      <c r="AM27" s="67">
        <v>2.5294117647058822</v>
      </c>
      <c r="AN27" s="67">
        <v>1.7777777777777777</v>
      </c>
      <c r="AO27" s="67">
        <v>3.4</v>
      </c>
      <c r="AP27" s="67">
        <v>3.8571428571428572</v>
      </c>
      <c r="AQ27" s="67">
        <v>3.4</v>
      </c>
      <c r="AR27" s="67">
        <v>3.1</v>
      </c>
    </row>
    <row r="28" spans="1:44" x14ac:dyDescent="0.2">
      <c r="A28" s="63" t="s">
        <v>173</v>
      </c>
      <c r="B28" s="73" t="s">
        <v>98</v>
      </c>
      <c r="C28" s="70">
        <v>17</v>
      </c>
      <c r="D28" s="70">
        <v>10</v>
      </c>
      <c r="E28" s="68">
        <f>D28/C28</f>
        <v>0.58823529411764708</v>
      </c>
      <c r="F28" s="70">
        <v>6</v>
      </c>
      <c r="G28" s="68">
        <f>F28/D28</f>
        <v>0.6</v>
      </c>
      <c r="H28" s="69">
        <v>4</v>
      </c>
      <c r="I28" s="68">
        <f>H28/D28</f>
        <v>0.4</v>
      </c>
      <c r="J28" s="67">
        <v>4.333333333333333</v>
      </c>
      <c r="K28" s="67">
        <v>4.125</v>
      </c>
      <c r="L28" s="67">
        <v>3.6666666666666665</v>
      </c>
      <c r="M28" s="67">
        <v>3.2</v>
      </c>
      <c r="N28" s="67">
        <v>3.1</v>
      </c>
      <c r="O28" s="67">
        <v>4.375</v>
      </c>
      <c r="P28" s="67">
        <v>4.5714285714285712</v>
      </c>
      <c r="Q28" s="67">
        <v>3.9</v>
      </c>
      <c r="R28" s="67">
        <v>4.5</v>
      </c>
      <c r="S28" s="67">
        <v>4.2</v>
      </c>
      <c r="T28" s="67">
        <v>4.25</v>
      </c>
      <c r="U28" s="67">
        <v>3.9</v>
      </c>
      <c r="V28" s="67">
        <v>4.5</v>
      </c>
      <c r="W28" s="67">
        <v>4.5</v>
      </c>
      <c r="X28" s="67">
        <v>3.6666666666666665</v>
      </c>
      <c r="Y28" s="67">
        <v>3.4</v>
      </c>
      <c r="Z28" s="67">
        <v>3.625</v>
      </c>
      <c r="AA28" s="67">
        <v>4.5</v>
      </c>
      <c r="AB28" s="67">
        <v>3.375</v>
      </c>
      <c r="AC28" s="67">
        <v>3.75</v>
      </c>
      <c r="AD28" s="67">
        <v>2.8888888888888888</v>
      </c>
      <c r="AE28" s="67">
        <v>3.5555555555555554</v>
      </c>
      <c r="AF28" s="67">
        <v>3.5</v>
      </c>
      <c r="AG28" s="67">
        <v>3.7142857142857144</v>
      </c>
      <c r="AH28" s="67">
        <v>3.5</v>
      </c>
      <c r="AI28" s="67">
        <v>4</v>
      </c>
      <c r="AJ28" s="67">
        <v>4</v>
      </c>
      <c r="AK28" s="67">
        <v>3.875</v>
      </c>
      <c r="AL28" s="67">
        <v>3.5714285714285716</v>
      </c>
      <c r="AM28" s="67">
        <v>3.5714285714285716</v>
      </c>
      <c r="AN28" s="67">
        <v>3.25</v>
      </c>
      <c r="AO28" s="67">
        <v>3.4444444444444446</v>
      </c>
      <c r="AP28" s="67">
        <v>4.125</v>
      </c>
      <c r="AQ28" s="67">
        <v>3.8</v>
      </c>
      <c r="AR28" s="67">
        <v>4.125</v>
      </c>
    </row>
    <row r="29" spans="1:44" ht="25.5" x14ac:dyDescent="0.2">
      <c r="A29" s="63" t="s">
        <v>172</v>
      </c>
      <c r="B29" s="73" t="s">
        <v>89</v>
      </c>
      <c r="C29" s="70">
        <v>16</v>
      </c>
      <c r="D29" s="70">
        <v>11</v>
      </c>
      <c r="E29" s="68">
        <f>D29/C29</f>
        <v>0.6875</v>
      </c>
      <c r="F29" s="70">
        <v>11</v>
      </c>
      <c r="G29" s="68">
        <f>F29/D29</f>
        <v>1</v>
      </c>
      <c r="H29" s="69">
        <v>0</v>
      </c>
      <c r="I29" s="68">
        <f>H29/D29</f>
        <v>0</v>
      </c>
      <c r="J29" s="67">
        <v>4.4545454545454541</v>
      </c>
      <c r="K29" s="67">
        <v>3.8888888888888888</v>
      </c>
      <c r="L29" s="67">
        <v>3.8</v>
      </c>
      <c r="M29" s="67">
        <v>3.4444444444444446</v>
      </c>
      <c r="N29" s="67">
        <v>3.5454545454545454</v>
      </c>
      <c r="O29" s="67">
        <v>4.3636363636363633</v>
      </c>
      <c r="P29" s="67">
        <v>4.4444444444444446</v>
      </c>
      <c r="Q29" s="67">
        <v>4.4000000000000004</v>
      </c>
      <c r="R29" s="67">
        <v>4.5999999999999996</v>
      </c>
      <c r="S29" s="67">
        <v>4.125</v>
      </c>
      <c r="T29" s="67">
        <v>4</v>
      </c>
      <c r="U29" s="67">
        <v>4</v>
      </c>
      <c r="V29" s="67">
        <v>4</v>
      </c>
      <c r="W29" s="67">
        <v>3.8571428571428572</v>
      </c>
      <c r="X29" s="67">
        <v>3.6363636363636362</v>
      </c>
      <c r="Y29" s="67">
        <v>3.2857142857142856</v>
      </c>
      <c r="Z29" s="67">
        <v>3.6666666666666665</v>
      </c>
      <c r="AA29" s="67">
        <v>3.6666666666666665</v>
      </c>
      <c r="AB29" s="67">
        <v>3.6666666666666665</v>
      </c>
      <c r="AC29" s="67">
        <v>3</v>
      </c>
      <c r="AD29" s="67">
        <v>2.75</v>
      </c>
      <c r="AE29" s="67">
        <v>3.3</v>
      </c>
      <c r="AF29" s="67">
        <v>3.375</v>
      </c>
      <c r="AG29" s="67">
        <v>3.375</v>
      </c>
      <c r="AH29" s="67">
        <v>3</v>
      </c>
      <c r="AI29" s="67">
        <v>4.4000000000000004</v>
      </c>
      <c r="AJ29" s="67">
        <v>4.0999999999999996</v>
      </c>
      <c r="AK29" s="67">
        <v>2.9090909090909092</v>
      </c>
      <c r="AL29" s="67">
        <v>3</v>
      </c>
      <c r="AM29" s="67">
        <v>2.5454545454545454</v>
      </c>
      <c r="AN29" s="67">
        <v>2.2999999999999998</v>
      </c>
      <c r="AO29" s="67">
        <v>3.6666666666666665</v>
      </c>
      <c r="AP29" s="67">
        <v>4.4000000000000004</v>
      </c>
      <c r="AQ29" s="67">
        <v>4.0999999999999996</v>
      </c>
      <c r="AR29" s="67">
        <v>4.0999999999999996</v>
      </c>
    </row>
    <row r="30" spans="1:44" ht="25.5" x14ac:dyDescent="0.2">
      <c r="A30" s="63" t="s">
        <v>171</v>
      </c>
      <c r="B30" s="73" t="s">
        <v>109</v>
      </c>
      <c r="C30" s="70">
        <v>3</v>
      </c>
      <c r="D30" s="70">
        <v>1</v>
      </c>
      <c r="E30" s="68">
        <f>D30/C30</f>
        <v>0.33333333333333331</v>
      </c>
      <c r="F30" s="70">
        <v>1</v>
      </c>
      <c r="G30" s="68">
        <f>F30/D30</f>
        <v>1</v>
      </c>
      <c r="H30" s="69">
        <v>0</v>
      </c>
      <c r="I30" s="68">
        <f>H30/D30</f>
        <v>0</v>
      </c>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row>
    <row r="31" spans="1:44" ht="25.5" x14ac:dyDescent="0.2">
      <c r="A31" s="63" t="s">
        <v>170</v>
      </c>
      <c r="B31" s="73" t="s">
        <v>169</v>
      </c>
      <c r="C31" s="70">
        <v>16</v>
      </c>
      <c r="D31" s="70">
        <v>5</v>
      </c>
      <c r="E31" s="68">
        <f>D31/C31</f>
        <v>0.3125</v>
      </c>
      <c r="F31" s="70">
        <v>4</v>
      </c>
      <c r="G31" s="68">
        <f>F31/D31</f>
        <v>0.8</v>
      </c>
      <c r="H31" s="69">
        <v>1</v>
      </c>
      <c r="I31" s="68">
        <f>H31/D31</f>
        <v>0.2</v>
      </c>
      <c r="J31" s="67">
        <v>4.5</v>
      </c>
      <c r="K31" s="67">
        <v>4</v>
      </c>
      <c r="L31" s="67">
        <v>4.2</v>
      </c>
      <c r="M31" s="67">
        <v>3.75</v>
      </c>
      <c r="N31" s="67">
        <v>3.2</v>
      </c>
      <c r="O31" s="67">
        <v>4.5999999999999996</v>
      </c>
      <c r="P31" s="67">
        <v>4.2</v>
      </c>
      <c r="Q31" s="67">
        <v>4.5999999999999996</v>
      </c>
      <c r="R31" s="67">
        <v>4.75</v>
      </c>
      <c r="S31" s="67">
        <v>3.25</v>
      </c>
      <c r="T31" s="67">
        <v>3.6666666666666665</v>
      </c>
      <c r="U31" s="67">
        <v>5</v>
      </c>
      <c r="V31" s="67">
        <v>4.666666666666667</v>
      </c>
      <c r="W31" s="67">
        <v>4</v>
      </c>
      <c r="X31" s="67">
        <v>4</v>
      </c>
      <c r="Y31" s="67">
        <v>3.6666666666666665</v>
      </c>
      <c r="Z31" s="67">
        <v>4.2</v>
      </c>
      <c r="AA31" s="67">
        <v>4.25</v>
      </c>
      <c r="AB31" s="67">
        <v>3.75</v>
      </c>
      <c r="AC31" s="67">
        <v>2.6</v>
      </c>
      <c r="AD31" s="67">
        <v>3</v>
      </c>
      <c r="AE31" s="67">
        <v>3.8</v>
      </c>
      <c r="AF31" s="67">
        <v>4</v>
      </c>
      <c r="AG31" s="67">
        <v>4.5999999999999996</v>
      </c>
      <c r="AH31" s="67">
        <v>4.2</v>
      </c>
      <c r="AI31" s="67">
        <v>4.2</v>
      </c>
      <c r="AJ31" s="67">
        <v>4</v>
      </c>
      <c r="AK31" s="67">
        <v>3</v>
      </c>
      <c r="AL31" s="67">
        <v>4</v>
      </c>
      <c r="AM31" s="67">
        <v>3</v>
      </c>
      <c r="AN31" s="67">
        <v>2.8</v>
      </c>
      <c r="AO31" s="67">
        <v>3.5</v>
      </c>
      <c r="AP31" s="67">
        <v>4.2</v>
      </c>
      <c r="AQ31" s="67">
        <v>4</v>
      </c>
      <c r="AR31" s="67">
        <v>4</v>
      </c>
    </row>
    <row r="32" spans="1:44" ht="25.5" x14ac:dyDescent="0.2">
      <c r="A32" s="63" t="s">
        <v>168</v>
      </c>
      <c r="B32" s="73" t="s">
        <v>93</v>
      </c>
      <c r="C32" s="70">
        <v>17</v>
      </c>
      <c r="D32" s="70">
        <v>8</v>
      </c>
      <c r="E32" s="68">
        <f>D32/C32</f>
        <v>0.47058823529411764</v>
      </c>
      <c r="F32" s="70">
        <v>7</v>
      </c>
      <c r="G32" s="68">
        <f>F32/D32</f>
        <v>0.875</v>
      </c>
      <c r="H32" s="69">
        <v>1</v>
      </c>
      <c r="I32" s="68">
        <f>H32/D32</f>
        <v>0.125</v>
      </c>
      <c r="J32" s="67">
        <v>4.5714285714285712</v>
      </c>
      <c r="K32" s="67">
        <v>4.875</v>
      </c>
      <c r="L32" s="67">
        <v>4.375</v>
      </c>
      <c r="M32" s="67">
        <v>4</v>
      </c>
      <c r="N32" s="67">
        <v>3.5</v>
      </c>
      <c r="O32" s="67">
        <v>4.5</v>
      </c>
      <c r="P32" s="67">
        <v>4.7142857142857144</v>
      </c>
      <c r="Q32" s="67">
        <v>4.5</v>
      </c>
      <c r="R32" s="67">
        <v>4.8571428571428568</v>
      </c>
      <c r="S32" s="67">
        <v>4</v>
      </c>
      <c r="T32" s="67">
        <v>4.4000000000000004</v>
      </c>
      <c r="U32" s="67">
        <v>4.833333333333333</v>
      </c>
      <c r="V32" s="67">
        <v>4.875</v>
      </c>
      <c r="W32" s="67">
        <v>4.5714285714285712</v>
      </c>
      <c r="X32" s="67">
        <v>4.5</v>
      </c>
      <c r="Y32" s="67">
        <v>4.666666666666667</v>
      </c>
      <c r="Z32" s="67">
        <v>4.375</v>
      </c>
      <c r="AA32" s="67">
        <v>4.8571428571428568</v>
      </c>
      <c r="AB32" s="67">
        <v>4</v>
      </c>
      <c r="AC32" s="67">
        <v>3.6</v>
      </c>
      <c r="AD32" s="67">
        <v>2.6666666666666665</v>
      </c>
      <c r="AE32" s="67">
        <v>4.5</v>
      </c>
      <c r="AF32" s="67">
        <v>4.333333333333333</v>
      </c>
      <c r="AG32" s="67">
        <v>4.625</v>
      </c>
      <c r="AH32" s="67">
        <v>4.375</v>
      </c>
      <c r="AI32" s="67">
        <v>4.5</v>
      </c>
      <c r="AJ32" s="67">
        <v>4</v>
      </c>
      <c r="AK32" s="67">
        <v>3.5</v>
      </c>
      <c r="AL32" s="67">
        <v>3</v>
      </c>
      <c r="AM32" s="67">
        <v>2.7142857142857144</v>
      </c>
      <c r="AN32" s="67">
        <v>2.2857142857142856</v>
      </c>
      <c r="AO32" s="67">
        <v>3.4285714285714284</v>
      </c>
      <c r="AP32" s="67">
        <v>4.5</v>
      </c>
      <c r="AQ32" s="67">
        <v>4.5714285714285712</v>
      </c>
      <c r="AR32" s="67">
        <v>4.5</v>
      </c>
    </row>
    <row r="33" spans="1:44" x14ac:dyDescent="0.2">
      <c r="A33" s="63" t="s">
        <v>167</v>
      </c>
      <c r="B33" s="73" t="s">
        <v>166</v>
      </c>
      <c r="C33" s="70">
        <v>11</v>
      </c>
      <c r="D33" s="70">
        <v>7</v>
      </c>
      <c r="E33" s="68">
        <f>D33/C33</f>
        <v>0.63636363636363635</v>
      </c>
      <c r="F33" s="70">
        <v>7</v>
      </c>
      <c r="G33" s="68">
        <f>F33/D33</f>
        <v>1</v>
      </c>
      <c r="H33" s="69">
        <v>0</v>
      </c>
      <c r="I33" s="68">
        <f>H33/D33</f>
        <v>0</v>
      </c>
      <c r="J33" s="67">
        <v>4.8571428571428568</v>
      </c>
      <c r="K33" s="67">
        <v>4.666666666666667</v>
      </c>
      <c r="L33" s="67">
        <v>4.5714285714285712</v>
      </c>
      <c r="M33" s="67">
        <v>4.2857142857142856</v>
      </c>
      <c r="N33" s="67">
        <v>4.2857142857142856</v>
      </c>
      <c r="O33" s="67">
        <v>4.8571428571428568</v>
      </c>
      <c r="P33" s="67">
        <v>5</v>
      </c>
      <c r="Q33" s="67">
        <v>5</v>
      </c>
      <c r="R33" s="67">
        <v>4.8571428571428568</v>
      </c>
      <c r="S33" s="67">
        <v>4.5</v>
      </c>
      <c r="T33" s="67">
        <v>4.666666666666667</v>
      </c>
      <c r="U33" s="67">
        <v>5</v>
      </c>
      <c r="V33" s="67">
        <v>5</v>
      </c>
      <c r="W33" s="67">
        <v>4.75</v>
      </c>
      <c r="X33" s="67">
        <v>4.4285714285714288</v>
      </c>
      <c r="Y33" s="67">
        <v>4</v>
      </c>
      <c r="Z33" s="67">
        <v>4.166666666666667</v>
      </c>
      <c r="AA33" s="67">
        <v>4.7142857142857144</v>
      </c>
      <c r="AB33" s="67">
        <v>3.8</v>
      </c>
      <c r="AC33" s="67">
        <v>1.6</v>
      </c>
      <c r="AD33" s="67">
        <v>2</v>
      </c>
      <c r="AE33" s="67">
        <v>4.1428571428571432</v>
      </c>
      <c r="AF33" s="67">
        <v>5</v>
      </c>
      <c r="AG33" s="67">
        <v>4.7142857142857144</v>
      </c>
      <c r="AH33" s="67">
        <v>4.2857142857142856</v>
      </c>
      <c r="AI33" s="67">
        <v>4.7142857142857144</v>
      </c>
      <c r="AJ33" s="67">
        <v>4.7142857142857144</v>
      </c>
      <c r="AK33" s="67">
        <v>3.2857142857142856</v>
      </c>
      <c r="AL33" s="67">
        <v>3.5</v>
      </c>
      <c r="AM33" s="67">
        <v>2.8571428571428572</v>
      </c>
      <c r="AN33" s="67">
        <v>2.5714285714285716</v>
      </c>
      <c r="AO33" s="67">
        <v>3.5</v>
      </c>
      <c r="AP33" s="67">
        <v>4.5714285714285712</v>
      </c>
      <c r="AQ33" s="67">
        <v>4.4285714285714288</v>
      </c>
      <c r="AR33" s="67">
        <v>4.5714285714285712</v>
      </c>
    </row>
    <row r="34" spans="1:44" ht="25.5" x14ac:dyDescent="0.2">
      <c r="A34" s="63" t="s">
        <v>165</v>
      </c>
      <c r="B34" s="73" t="s">
        <v>92</v>
      </c>
      <c r="C34" s="70">
        <v>13</v>
      </c>
      <c r="D34" s="70">
        <v>9</v>
      </c>
      <c r="E34" s="68">
        <f>D34/C34</f>
        <v>0.69230769230769229</v>
      </c>
      <c r="F34" s="70">
        <v>9</v>
      </c>
      <c r="G34" s="68">
        <f>F34/D34</f>
        <v>1</v>
      </c>
      <c r="H34" s="69">
        <v>0</v>
      </c>
      <c r="I34" s="68">
        <f>H34/D34</f>
        <v>0</v>
      </c>
      <c r="J34" s="67">
        <v>4.125</v>
      </c>
      <c r="K34" s="67">
        <v>4.5555555555555554</v>
      </c>
      <c r="L34" s="67">
        <v>4.7777777777777777</v>
      </c>
      <c r="M34" s="67">
        <v>4</v>
      </c>
      <c r="N34" s="67">
        <v>3.7777777777777777</v>
      </c>
      <c r="O34" s="67">
        <v>4.7777777777777777</v>
      </c>
      <c r="P34" s="67">
        <v>4.1111111111111107</v>
      </c>
      <c r="Q34" s="67">
        <v>3.4444444444444446</v>
      </c>
      <c r="R34" s="67">
        <v>4.625</v>
      </c>
      <c r="S34" s="67">
        <v>4.1111111111111107</v>
      </c>
      <c r="T34" s="67">
        <v>4.2</v>
      </c>
      <c r="U34" s="67">
        <v>4.375</v>
      </c>
      <c r="V34" s="67">
        <v>4.625</v>
      </c>
      <c r="W34" s="67">
        <v>4.625</v>
      </c>
      <c r="X34" s="67">
        <v>4.2222222222222223</v>
      </c>
      <c r="Y34" s="67">
        <v>3.6666666666666665</v>
      </c>
      <c r="Z34" s="67">
        <v>4</v>
      </c>
      <c r="AA34" s="67">
        <v>4.4444444444444446</v>
      </c>
      <c r="AB34" s="67">
        <v>4.125</v>
      </c>
      <c r="AC34" s="67">
        <v>3.75</v>
      </c>
      <c r="AD34" s="67">
        <v>3.2222222222222223</v>
      </c>
      <c r="AE34" s="67">
        <v>4.1111111111111107</v>
      </c>
      <c r="AF34" s="67">
        <v>4</v>
      </c>
      <c r="AG34" s="67">
        <v>4.625</v>
      </c>
      <c r="AH34" s="67">
        <v>4.333333333333333</v>
      </c>
      <c r="AI34" s="67">
        <v>4.333333333333333</v>
      </c>
      <c r="AJ34" s="67">
        <v>4.2222222222222223</v>
      </c>
      <c r="AK34" s="67">
        <v>3.5</v>
      </c>
      <c r="AL34" s="67">
        <v>3.875</v>
      </c>
      <c r="AM34" s="67">
        <v>3.375</v>
      </c>
      <c r="AN34" s="67">
        <v>3.125</v>
      </c>
      <c r="AO34" s="67">
        <v>3.625</v>
      </c>
      <c r="AP34" s="67">
        <v>4.666666666666667</v>
      </c>
      <c r="AQ34" s="67">
        <v>4.4444444444444446</v>
      </c>
      <c r="AR34" s="67">
        <v>4.333333333333333</v>
      </c>
    </row>
    <row r="35" spans="1:44" x14ac:dyDescent="0.2">
      <c r="A35" s="63" t="s">
        <v>164</v>
      </c>
      <c r="B35" s="73" t="s">
        <v>91</v>
      </c>
      <c r="C35" s="70">
        <v>26</v>
      </c>
      <c r="D35" s="70">
        <v>16</v>
      </c>
      <c r="E35" s="68">
        <f>D35/C35</f>
        <v>0.61538461538461542</v>
      </c>
      <c r="F35" s="70">
        <v>15</v>
      </c>
      <c r="G35" s="68">
        <f>F35/D35</f>
        <v>0.9375</v>
      </c>
      <c r="H35" s="69">
        <v>1</v>
      </c>
      <c r="I35" s="68">
        <f>H35/D35</f>
        <v>6.25E-2</v>
      </c>
      <c r="J35" s="67">
        <v>4.2142857142857144</v>
      </c>
      <c r="K35" s="67">
        <v>4.125</v>
      </c>
      <c r="L35" s="67">
        <v>4.1428571428571432</v>
      </c>
      <c r="M35" s="67">
        <v>3.6428571428571428</v>
      </c>
      <c r="N35" s="67">
        <v>4.0666666666666664</v>
      </c>
      <c r="O35" s="67">
        <v>4.5714285714285712</v>
      </c>
      <c r="P35" s="67">
        <v>4.6923076923076925</v>
      </c>
      <c r="Q35" s="67">
        <v>3.7142857142857144</v>
      </c>
      <c r="R35" s="67">
        <v>4.4285714285714288</v>
      </c>
      <c r="S35" s="67">
        <v>4.3636363636363633</v>
      </c>
      <c r="T35" s="67">
        <v>3.8571428571428572</v>
      </c>
      <c r="U35" s="67">
        <v>4.0625</v>
      </c>
      <c r="V35" s="67">
        <v>4.75</v>
      </c>
      <c r="W35" s="67">
        <v>4.6428571428571432</v>
      </c>
      <c r="X35" s="67">
        <v>4.5625</v>
      </c>
      <c r="Y35" s="67">
        <v>4.5</v>
      </c>
      <c r="Z35" s="67">
        <v>4</v>
      </c>
      <c r="AA35" s="67">
        <v>4.666666666666667</v>
      </c>
      <c r="AB35" s="67">
        <v>4.3125</v>
      </c>
      <c r="AC35" s="67">
        <v>3.7333333333333334</v>
      </c>
      <c r="AD35" s="67">
        <v>3.0714285714285716</v>
      </c>
      <c r="AE35" s="67">
        <v>4.375</v>
      </c>
      <c r="AF35" s="67">
        <v>4.1818181818181817</v>
      </c>
      <c r="AG35" s="67">
        <v>4.875</v>
      </c>
      <c r="AH35" s="67">
        <v>4.3125</v>
      </c>
      <c r="AI35" s="67">
        <v>4.5</v>
      </c>
      <c r="AJ35" s="67">
        <v>3.9285714285714284</v>
      </c>
      <c r="AK35" s="67">
        <v>4.0714285714285712</v>
      </c>
      <c r="AL35" s="67">
        <v>4.1538461538461542</v>
      </c>
      <c r="AM35" s="67">
        <v>3.4285714285714284</v>
      </c>
      <c r="AN35" s="67">
        <v>3.1666666666666665</v>
      </c>
      <c r="AO35" s="67">
        <v>3.6666666666666665</v>
      </c>
      <c r="AP35" s="67">
        <v>4.5625</v>
      </c>
      <c r="AQ35" s="67">
        <v>4.0666666666666664</v>
      </c>
      <c r="AR35" s="67">
        <v>4.0625</v>
      </c>
    </row>
    <row r="36" spans="1:44" ht="25.5" x14ac:dyDescent="0.2">
      <c r="A36" s="63" t="s">
        <v>163</v>
      </c>
      <c r="B36" s="73" t="s">
        <v>162</v>
      </c>
      <c r="C36" s="70">
        <v>8</v>
      </c>
      <c r="D36" s="70">
        <v>5</v>
      </c>
      <c r="E36" s="68">
        <f>D36/C36</f>
        <v>0.625</v>
      </c>
      <c r="F36" s="70">
        <v>4</v>
      </c>
      <c r="G36" s="68">
        <f>F36/D36</f>
        <v>0.8</v>
      </c>
      <c r="H36" s="69">
        <v>1</v>
      </c>
      <c r="I36" s="68">
        <f>H36/D36</f>
        <v>0.2</v>
      </c>
      <c r="J36" s="67">
        <v>4.25</v>
      </c>
      <c r="K36" s="67">
        <v>4.8</v>
      </c>
      <c r="L36" s="67">
        <v>4.4000000000000004</v>
      </c>
      <c r="M36" s="67">
        <v>2.75</v>
      </c>
      <c r="N36" s="67">
        <v>3.6</v>
      </c>
      <c r="O36" s="67">
        <v>4.75</v>
      </c>
      <c r="P36" s="67">
        <v>4.5999999999999996</v>
      </c>
      <c r="Q36" s="67">
        <v>5</v>
      </c>
      <c r="R36" s="67">
        <v>4.75</v>
      </c>
      <c r="S36" s="67">
        <v>5</v>
      </c>
      <c r="T36" s="67">
        <v>5</v>
      </c>
      <c r="U36" s="67">
        <v>4.5999999999999996</v>
      </c>
      <c r="V36" s="67">
        <v>4.75</v>
      </c>
      <c r="W36" s="67">
        <v>4.5</v>
      </c>
      <c r="X36" s="67">
        <v>4</v>
      </c>
      <c r="Y36" s="67">
        <v>3</v>
      </c>
      <c r="Z36" s="67">
        <v>3.3333333333333335</v>
      </c>
      <c r="AA36" s="67">
        <v>3.6666666666666665</v>
      </c>
      <c r="AB36" s="67">
        <v>4</v>
      </c>
      <c r="AC36" s="67">
        <v>3.4</v>
      </c>
      <c r="AD36" s="67">
        <v>3</v>
      </c>
      <c r="AE36" s="67">
        <v>3.25</v>
      </c>
      <c r="AF36" s="67">
        <v>3</v>
      </c>
      <c r="AG36" s="67">
        <v>4</v>
      </c>
      <c r="AH36" s="67">
        <v>3.6</v>
      </c>
      <c r="AI36" s="67">
        <v>4.5999999999999996</v>
      </c>
      <c r="AJ36" s="67">
        <v>4.5</v>
      </c>
      <c r="AK36" s="67">
        <v>4</v>
      </c>
      <c r="AL36" s="67">
        <v>4.333333333333333</v>
      </c>
      <c r="AM36" s="67">
        <v>3.6</v>
      </c>
      <c r="AN36" s="67">
        <v>2.4</v>
      </c>
      <c r="AO36" s="67">
        <v>3</v>
      </c>
      <c r="AP36" s="67">
        <v>4.5</v>
      </c>
      <c r="AQ36" s="67">
        <v>4.75</v>
      </c>
      <c r="AR36" s="67">
        <v>5</v>
      </c>
    </row>
    <row r="37" spans="1:44" ht="25.5" x14ac:dyDescent="0.2">
      <c r="A37" s="63" t="s">
        <v>161</v>
      </c>
      <c r="B37" s="73" t="s">
        <v>107</v>
      </c>
      <c r="C37" s="70">
        <v>26</v>
      </c>
      <c r="D37" s="70">
        <v>17</v>
      </c>
      <c r="E37" s="68">
        <f>D37/C37</f>
        <v>0.65384615384615385</v>
      </c>
      <c r="F37" s="70">
        <v>12</v>
      </c>
      <c r="G37" s="68">
        <f>F37/D37</f>
        <v>0.70588235294117652</v>
      </c>
      <c r="H37" s="69">
        <v>5</v>
      </c>
      <c r="I37" s="68">
        <f>H37/D37</f>
        <v>0.29411764705882354</v>
      </c>
      <c r="J37" s="67">
        <v>3.5454545454545454</v>
      </c>
      <c r="K37" s="67">
        <v>3.1428571428571428</v>
      </c>
      <c r="L37" s="67">
        <v>4.333333333333333</v>
      </c>
      <c r="M37" s="67">
        <v>3.7</v>
      </c>
      <c r="N37" s="67">
        <v>3.2352941176470589</v>
      </c>
      <c r="O37" s="67">
        <v>4.625</v>
      </c>
      <c r="P37" s="67">
        <v>4.4285714285714288</v>
      </c>
      <c r="Q37" s="67">
        <v>4.125</v>
      </c>
      <c r="R37" s="67">
        <v>4.6363636363636367</v>
      </c>
      <c r="S37" s="67">
        <v>3.8</v>
      </c>
      <c r="T37" s="67">
        <v>4</v>
      </c>
      <c r="U37" s="67">
        <v>4.5454545454545459</v>
      </c>
      <c r="V37" s="67">
        <v>4.384615384615385</v>
      </c>
      <c r="W37" s="67">
        <v>4.4545454545454541</v>
      </c>
      <c r="X37" s="67">
        <v>3.5333333333333332</v>
      </c>
      <c r="Y37" s="67">
        <v>3</v>
      </c>
      <c r="Z37" s="67">
        <v>3.9166666666666665</v>
      </c>
      <c r="AA37" s="67">
        <v>4</v>
      </c>
      <c r="AB37" s="67">
        <v>3.9</v>
      </c>
      <c r="AC37" s="67">
        <v>2.9166666666666665</v>
      </c>
      <c r="AD37" s="67">
        <v>2.1666666666666665</v>
      </c>
      <c r="AE37" s="67">
        <v>3.4117647058823528</v>
      </c>
      <c r="AF37" s="67">
        <v>3.6363636363636362</v>
      </c>
      <c r="AG37" s="67">
        <v>4.5714285714285712</v>
      </c>
      <c r="AH37" s="67">
        <v>4</v>
      </c>
      <c r="AI37" s="67">
        <v>4.0625</v>
      </c>
      <c r="AJ37" s="67">
        <v>3.9</v>
      </c>
      <c r="AK37" s="67">
        <v>2.8</v>
      </c>
      <c r="AL37" s="67">
        <v>3.0714285714285716</v>
      </c>
      <c r="AM37" s="67">
        <v>2.3571428571428572</v>
      </c>
      <c r="AN37" s="67">
        <v>1.8571428571428572</v>
      </c>
      <c r="AO37" s="67">
        <v>2.6153846153846154</v>
      </c>
      <c r="AP37" s="67">
        <v>4.2941176470588234</v>
      </c>
      <c r="AQ37" s="67">
        <v>3.7272727272727271</v>
      </c>
      <c r="AR37" s="67">
        <v>4.125</v>
      </c>
    </row>
    <row r="38" spans="1:44" x14ac:dyDescent="0.2">
      <c r="A38" s="63" t="s">
        <v>160</v>
      </c>
      <c r="B38" s="73" t="s">
        <v>108</v>
      </c>
      <c r="C38" s="70">
        <v>20</v>
      </c>
      <c r="D38" s="70">
        <v>10</v>
      </c>
      <c r="E38" s="68">
        <f>D38/C38</f>
        <v>0.5</v>
      </c>
      <c r="F38" s="70">
        <v>7</v>
      </c>
      <c r="G38" s="68">
        <f>F38/D38</f>
        <v>0.7</v>
      </c>
      <c r="H38" s="69">
        <v>3</v>
      </c>
      <c r="I38" s="68">
        <f>H38/D38</f>
        <v>0.3</v>
      </c>
      <c r="J38" s="67">
        <v>3.8333333333333335</v>
      </c>
      <c r="K38" s="67">
        <v>4</v>
      </c>
      <c r="L38" s="67">
        <v>4.625</v>
      </c>
      <c r="M38" s="67">
        <v>2.75</v>
      </c>
      <c r="N38" s="67">
        <v>3.1</v>
      </c>
      <c r="O38" s="67">
        <v>4.5999999999999996</v>
      </c>
      <c r="P38" s="67">
        <v>4.4000000000000004</v>
      </c>
      <c r="Q38" s="67">
        <v>4.2</v>
      </c>
      <c r="R38" s="67">
        <v>4.5</v>
      </c>
      <c r="S38" s="67">
        <v>4.666666666666667</v>
      </c>
      <c r="T38" s="67">
        <v>4</v>
      </c>
      <c r="U38" s="67">
        <v>4.8571428571428568</v>
      </c>
      <c r="V38" s="67">
        <v>4.166666666666667</v>
      </c>
      <c r="W38" s="67">
        <v>4.5</v>
      </c>
      <c r="X38" s="67">
        <v>4.333333333333333</v>
      </c>
      <c r="Y38" s="67">
        <v>4</v>
      </c>
      <c r="Z38" s="67">
        <v>4.2857142857142856</v>
      </c>
      <c r="AA38" s="67">
        <v>4.833333333333333</v>
      </c>
      <c r="AB38" s="67">
        <v>4.125</v>
      </c>
      <c r="AC38" s="67">
        <v>3</v>
      </c>
      <c r="AD38" s="67">
        <v>2.375</v>
      </c>
      <c r="AE38" s="67">
        <v>3.3</v>
      </c>
      <c r="AF38" s="67">
        <v>3.375</v>
      </c>
      <c r="AG38" s="67">
        <v>4.1111111111111107</v>
      </c>
      <c r="AH38" s="67">
        <v>3.7</v>
      </c>
      <c r="AI38" s="67">
        <v>4.3</v>
      </c>
      <c r="AJ38" s="67">
        <v>4</v>
      </c>
      <c r="AK38" s="67">
        <v>3.75</v>
      </c>
      <c r="AL38" s="67">
        <v>3.5555555555555554</v>
      </c>
      <c r="AM38" s="67">
        <v>2.625</v>
      </c>
      <c r="AN38" s="67">
        <v>2.375</v>
      </c>
      <c r="AO38" s="67">
        <v>3.1428571428571428</v>
      </c>
      <c r="AP38" s="67">
        <v>4.3</v>
      </c>
      <c r="AQ38" s="67">
        <v>3.8333333333333335</v>
      </c>
      <c r="AR38" s="67">
        <v>3.8888888888888888</v>
      </c>
    </row>
    <row r="39" spans="1:44" x14ac:dyDescent="0.2">
      <c r="B39" s="72" t="s">
        <v>110</v>
      </c>
      <c r="E39" s="68"/>
      <c r="G39" s="68"/>
      <c r="I39" s="68"/>
    </row>
    <row r="40" spans="1:44" x14ac:dyDescent="0.2">
      <c r="B40" s="71" t="s">
        <v>111</v>
      </c>
      <c r="C40" s="70">
        <f>C22+C36+C33+C37+C38+C9</f>
        <v>96</v>
      </c>
      <c r="D40" s="70">
        <f>D22+D36+D33+D37+D38+D9</f>
        <v>61</v>
      </c>
      <c r="E40" s="68">
        <f>D40/C40</f>
        <v>0.63541666666666663</v>
      </c>
      <c r="F40" s="70">
        <f>F22+F36+F33+F37+F38+F9</f>
        <v>47</v>
      </c>
      <c r="G40" s="68">
        <f>F40/D40</f>
        <v>0.77049180327868849</v>
      </c>
      <c r="H40" s="69">
        <f>H22+H36+H33+H37+H38+H9</f>
        <v>14</v>
      </c>
      <c r="I40" s="68">
        <f>H40/D40</f>
        <v>0.22950819672131148</v>
      </c>
      <c r="J40" s="67">
        <v>4.1627906976744189</v>
      </c>
      <c r="K40" s="67">
        <v>3.8490566037735849</v>
      </c>
      <c r="L40" s="67">
        <v>4.5185185185185182</v>
      </c>
      <c r="M40" s="67">
        <v>3.6666666666666665</v>
      </c>
      <c r="N40" s="67">
        <v>3.45</v>
      </c>
      <c r="O40" s="67">
        <v>4.6271186440677967</v>
      </c>
      <c r="P40" s="67">
        <v>4.6034482758620694</v>
      </c>
      <c r="Q40" s="67">
        <v>4.3166666666666664</v>
      </c>
      <c r="R40" s="67">
        <v>4.7272727272727275</v>
      </c>
      <c r="S40" s="67">
        <v>4.3</v>
      </c>
      <c r="T40" s="67">
        <v>4.2727272727272725</v>
      </c>
      <c r="U40" s="67">
        <v>4.76</v>
      </c>
      <c r="V40" s="67">
        <v>4.583333333333333</v>
      </c>
      <c r="W40" s="67">
        <v>4.5</v>
      </c>
      <c r="X40" s="67">
        <v>4.166666666666667</v>
      </c>
      <c r="Y40" s="67">
        <v>3.7692307692307692</v>
      </c>
      <c r="Z40" s="67">
        <v>4.083333333333333</v>
      </c>
      <c r="AA40" s="67">
        <v>4.25</v>
      </c>
      <c r="AB40" s="67">
        <v>4.2</v>
      </c>
      <c r="AC40" s="67">
        <v>2.86046511627907</v>
      </c>
      <c r="AD40" s="67">
        <v>2.3250000000000002</v>
      </c>
      <c r="AE40" s="67">
        <v>3.6206896551724137</v>
      </c>
      <c r="AF40" s="67">
        <v>3.6470588235294117</v>
      </c>
      <c r="AG40" s="67">
        <v>4.4615384615384617</v>
      </c>
      <c r="AH40" s="67">
        <v>3.9298245614035086</v>
      </c>
      <c r="AI40" s="67">
        <v>4.2833333333333332</v>
      </c>
      <c r="AJ40" s="67">
        <v>4.2142857142857144</v>
      </c>
      <c r="AK40" s="67">
        <v>3.1632653061224492</v>
      </c>
      <c r="AL40" s="67">
        <v>3.4</v>
      </c>
      <c r="AM40" s="67">
        <v>2.5531914893617023</v>
      </c>
      <c r="AN40" s="67">
        <v>2.1739130434782608</v>
      </c>
      <c r="AO40" s="67">
        <v>2.85</v>
      </c>
      <c r="AP40" s="67">
        <v>4.406779661016949</v>
      </c>
      <c r="AQ40" s="67">
        <v>4.2045454545454541</v>
      </c>
      <c r="AR40" s="67">
        <v>4.2241379310344831</v>
      </c>
    </row>
    <row r="41" spans="1:44" x14ac:dyDescent="0.2">
      <c r="B41" s="71" t="s">
        <v>112</v>
      </c>
      <c r="C41" s="70">
        <f>C17+C21+C26</f>
        <v>80</v>
      </c>
      <c r="D41" s="70">
        <f>D17+D21+D26</f>
        <v>45</v>
      </c>
      <c r="E41" s="68">
        <f>D41/C41</f>
        <v>0.5625</v>
      </c>
      <c r="F41" s="70">
        <f>F17+F21+F26</f>
        <v>26</v>
      </c>
      <c r="G41" s="68">
        <f>F41/D41</f>
        <v>0.57777777777777772</v>
      </c>
      <c r="H41" s="69">
        <f>H17+H21+H26</f>
        <v>19</v>
      </c>
      <c r="I41" s="68">
        <f>H41/D41</f>
        <v>0.42222222222222222</v>
      </c>
      <c r="J41" s="67">
        <v>3.7391304347826089</v>
      </c>
      <c r="K41" s="67">
        <v>3.2051282051282053</v>
      </c>
      <c r="L41" s="67">
        <v>4</v>
      </c>
      <c r="M41" s="67">
        <v>3.7333333333333334</v>
      </c>
      <c r="N41" s="67">
        <v>3.4318181818181817</v>
      </c>
      <c r="O41" s="67">
        <v>4.1500000000000004</v>
      </c>
      <c r="P41" s="67">
        <v>4.4047619047619051</v>
      </c>
      <c r="Q41" s="67">
        <v>4.2558139534883717</v>
      </c>
      <c r="R41" s="67">
        <v>4.375</v>
      </c>
      <c r="S41" s="67">
        <v>4.1764705882352944</v>
      </c>
      <c r="T41" s="67">
        <v>3.75</v>
      </c>
      <c r="U41" s="67">
        <v>4.3030303030303028</v>
      </c>
      <c r="V41" s="67">
        <v>4.1333333333333337</v>
      </c>
      <c r="W41" s="67">
        <v>4.25</v>
      </c>
      <c r="X41" s="67">
        <v>4.2631578947368425</v>
      </c>
      <c r="Y41" s="67">
        <v>4.3157894736842106</v>
      </c>
      <c r="Z41" s="67">
        <v>4.2222222222222223</v>
      </c>
      <c r="AA41" s="67">
        <v>4.5</v>
      </c>
      <c r="AB41" s="67">
        <v>3.7575757575757578</v>
      </c>
      <c r="AC41" s="67">
        <v>3.4230769230769229</v>
      </c>
      <c r="AD41" s="67">
        <v>2.896551724137931</v>
      </c>
      <c r="AE41" s="67">
        <v>4.1794871794871797</v>
      </c>
      <c r="AF41" s="67">
        <v>3.9428571428571431</v>
      </c>
      <c r="AG41" s="67">
        <v>4.7027027027027026</v>
      </c>
      <c r="AH41" s="67">
        <v>4.1707317073170733</v>
      </c>
      <c r="AI41" s="67">
        <v>4.1500000000000004</v>
      </c>
      <c r="AJ41" s="67">
        <v>3.7619047619047619</v>
      </c>
      <c r="AK41" s="67">
        <v>3.40625</v>
      </c>
      <c r="AL41" s="67">
        <v>3.5</v>
      </c>
      <c r="AM41" s="67">
        <v>2.9411764705882355</v>
      </c>
      <c r="AN41" s="67">
        <v>2.5625</v>
      </c>
      <c r="AO41" s="67">
        <v>3.3793103448275863</v>
      </c>
      <c r="AP41" s="67">
        <v>4.0975609756097562</v>
      </c>
      <c r="AQ41" s="67">
        <v>3.8636363636363638</v>
      </c>
      <c r="AR41" s="67">
        <v>3.5263157894736841</v>
      </c>
    </row>
    <row r="42" spans="1:44" x14ac:dyDescent="0.2">
      <c r="B42" s="71" t="s">
        <v>113</v>
      </c>
      <c r="C42" s="70">
        <f>C7+C11+C10+C23+C29</f>
        <v>49</v>
      </c>
      <c r="D42" s="70">
        <f>D7+D11+D10+D23+D29</f>
        <v>31</v>
      </c>
      <c r="E42" s="68">
        <f>D42/C42</f>
        <v>0.63265306122448983</v>
      </c>
      <c r="F42" s="70">
        <f>F7+F11+F10+F23+F29</f>
        <v>29</v>
      </c>
      <c r="G42" s="68">
        <f>F42/D42</f>
        <v>0.93548387096774188</v>
      </c>
      <c r="H42" s="69">
        <f>H7+H11+H10+H23+H29</f>
        <v>2</v>
      </c>
      <c r="I42" s="68">
        <f>H42/D42</f>
        <v>6.4516129032258063E-2</v>
      </c>
      <c r="J42" s="67">
        <v>4.3571428571428568</v>
      </c>
      <c r="K42" s="67">
        <v>4.1724137931034484</v>
      </c>
      <c r="L42" s="67">
        <v>4.1724137931034484</v>
      </c>
      <c r="M42" s="67">
        <v>4.04</v>
      </c>
      <c r="N42" s="67">
        <v>3.3870967741935485</v>
      </c>
      <c r="O42" s="67">
        <v>4.5</v>
      </c>
      <c r="P42" s="67">
        <v>4.2758620689655169</v>
      </c>
      <c r="Q42" s="67">
        <v>4.166666666666667</v>
      </c>
      <c r="R42" s="67">
        <v>4.5</v>
      </c>
      <c r="S42" s="67">
        <v>4</v>
      </c>
      <c r="T42" s="67">
        <v>4.5</v>
      </c>
      <c r="U42" s="67">
        <v>4.4827586206896548</v>
      </c>
      <c r="V42" s="67">
        <v>4.2962962962962967</v>
      </c>
      <c r="W42" s="67">
        <v>4.5</v>
      </c>
      <c r="X42" s="67">
        <v>3.9310344827586206</v>
      </c>
      <c r="Y42" s="67">
        <v>3.6666666666666665</v>
      </c>
      <c r="Z42" s="67">
        <v>4.041666666666667</v>
      </c>
      <c r="AA42" s="67">
        <v>4.2692307692307692</v>
      </c>
      <c r="AB42" s="67">
        <v>3.7692307692307692</v>
      </c>
      <c r="AC42" s="67">
        <v>3.5</v>
      </c>
      <c r="AD42" s="67">
        <v>3.1363636363636362</v>
      </c>
      <c r="AE42" s="67">
        <v>3.6551724137931036</v>
      </c>
      <c r="AF42" s="67">
        <v>3.76</v>
      </c>
      <c r="AG42" s="67">
        <v>4.125</v>
      </c>
      <c r="AH42" s="67">
        <v>3.6</v>
      </c>
      <c r="AI42" s="67">
        <v>4.3666666666666663</v>
      </c>
      <c r="AJ42" s="67">
        <v>4.1785714285714288</v>
      </c>
      <c r="AK42" s="67">
        <v>3.2142857142857144</v>
      </c>
      <c r="AL42" s="67">
        <v>3.3333333333333335</v>
      </c>
      <c r="AM42" s="67">
        <v>3</v>
      </c>
      <c r="AN42" s="67">
        <v>2.64</v>
      </c>
      <c r="AO42" s="67">
        <v>3.5714285714285716</v>
      </c>
      <c r="AP42" s="67">
        <v>4.4285714285714288</v>
      </c>
      <c r="AQ42" s="67">
        <v>4.2592592592592595</v>
      </c>
      <c r="AR42" s="67">
        <v>4.166666666666667</v>
      </c>
    </row>
    <row r="43" spans="1:44" x14ac:dyDescent="0.2">
      <c r="B43" s="71" t="s">
        <v>114</v>
      </c>
      <c r="C43" s="70">
        <f>C3+C5+C8+C19+C32+C34+C35+C31</f>
        <v>173</v>
      </c>
      <c r="D43" s="70">
        <f>D3+D5+D8+D19+D32+D34+D35+D31</f>
        <v>94</v>
      </c>
      <c r="E43" s="68">
        <f>D43/C43</f>
        <v>0.54335260115606931</v>
      </c>
      <c r="F43" s="70">
        <f>F3+F5+F8+F19+F32+F34+F35+F31</f>
        <v>78</v>
      </c>
      <c r="G43" s="68">
        <f>F43/D43</f>
        <v>0.82978723404255317</v>
      </c>
      <c r="H43" s="69">
        <f>H3+H5+H8+H19+H32+H34+H35+H31</f>
        <v>16</v>
      </c>
      <c r="I43" s="68">
        <f>H43/D43</f>
        <v>0.1702127659574468</v>
      </c>
      <c r="J43" s="67">
        <v>4.041666666666667</v>
      </c>
      <c r="K43" s="67">
        <v>3.9782608695652173</v>
      </c>
      <c r="L43" s="67">
        <v>4.3103448275862073</v>
      </c>
      <c r="M43" s="67">
        <v>4.1060606060606064</v>
      </c>
      <c r="N43" s="67">
        <v>3.5824175824175826</v>
      </c>
      <c r="O43" s="67">
        <v>4.5333333333333332</v>
      </c>
      <c r="P43" s="67">
        <v>4.4767441860465116</v>
      </c>
      <c r="Q43" s="67">
        <v>4.0329670329670328</v>
      </c>
      <c r="R43" s="67">
        <v>4.507042253521127</v>
      </c>
      <c r="S43" s="67">
        <v>4.15625</v>
      </c>
      <c r="T43" s="67">
        <v>3.8235294117647061</v>
      </c>
      <c r="U43" s="67">
        <v>4.3536585365853657</v>
      </c>
      <c r="V43" s="67">
        <v>4.5270270270270272</v>
      </c>
      <c r="W43" s="67">
        <v>4.5507246376811592</v>
      </c>
      <c r="X43" s="67">
        <v>4.2967032967032965</v>
      </c>
      <c r="Y43" s="67">
        <v>4.2285714285714286</v>
      </c>
      <c r="Z43" s="67">
        <v>4.1265822784810124</v>
      </c>
      <c r="AA43" s="67">
        <v>4.3055555555555554</v>
      </c>
      <c r="AB43" s="67">
        <v>4.0365853658536581</v>
      </c>
      <c r="AC43" s="67">
        <v>3.5138888888888888</v>
      </c>
      <c r="AD43" s="67">
        <v>2.8441558441558441</v>
      </c>
      <c r="AE43" s="67">
        <v>4.1648351648351651</v>
      </c>
      <c r="AF43" s="67">
        <v>4.229166666666667</v>
      </c>
      <c r="AG43" s="67">
        <v>4.6823529411764708</v>
      </c>
      <c r="AH43" s="67">
        <v>4.2307692307692308</v>
      </c>
      <c r="AI43" s="67">
        <v>4.3977272727272725</v>
      </c>
      <c r="AJ43" s="67">
        <v>4.0945945945945947</v>
      </c>
      <c r="AK43" s="67">
        <v>3.3766233766233764</v>
      </c>
      <c r="AL43" s="67">
        <v>3.6176470588235294</v>
      </c>
      <c r="AM43" s="67">
        <v>3.125</v>
      </c>
      <c r="AN43" s="67">
        <v>2.7313432835820897</v>
      </c>
      <c r="AO43" s="67">
        <v>3.253968253968254</v>
      </c>
      <c r="AP43" s="67">
        <v>4.4130434782608692</v>
      </c>
      <c r="AQ43" s="67">
        <v>4.1038961038961039</v>
      </c>
      <c r="AR43" s="67">
        <v>4.0666666666666664</v>
      </c>
    </row>
    <row r="44" spans="1:44" x14ac:dyDescent="0.2">
      <c r="B44" s="71" t="s">
        <v>115</v>
      </c>
      <c r="C44" s="70">
        <f>C13+C15+C16+C27+C4+C18+C6+C12+C28+C30+C20+C25+C24+C14</f>
        <v>313</v>
      </c>
      <c r="D44" s="70">
        <f>D13+D15+D16+D27+D4+D18+D6+D12+D28+D30+D20+D25+D24+D14</f>
        <v>187</v>
      </c>
      <c r="E44" s="68">
        <f>D44/C44</f>
        <v>0.597444089456869</v>
      </c>
      <c r="F44" s="70">
        <f>F13+F15+F16+F27+F4+F18+F6+F12+F28+F30+F20+F25+F24+F14</f>
        <v>127</v>
      </c>
      <c r="G44" s="68">
        <f>F44/D44</f>
        <v>0.67914438502673802</v>
      </c>
      <c r="H44" s="69">
        <f>H13+H15+H16+H27+H4+H18+H6+H12+H28+H30+H20+H25+H24+H14</f>
        <v>60</v>
      </c>
      <c r="I44" s="68">
        <f>H44/D44</f>
        <v>0.32085561497326204</v>
      </c>
      <c r="J44" s="67">
        <v>4.0960000000000001</v>
      </c>
      <c r="K44" s="67">
        <v>3.9624999999999999</v>
      </c>
      <c r="L44" s="67">
        <v>4.2228915662650603</v>
      </c>
      <c r="M44" s="67">
        <v>3.9245283018867925</v>
      </c>
      <c r="N44" s="67">
        <v>3.3722222222222222</v>
      </c>
      <c r="O44" s="67">
        <v>4.375</v>
      </c>
      <c r="P44" s="67">
        <v>4.3532934131736525</v>
      </c>
      <c r="Q44" s="67">
        <v>3.9888888888888889</v>
      </c>
      <c r="R44" s="67">
        <v>4.581967213114754</v>
      </c>
      <c r="S44" s="67">
        <v>4.1616161616161618</v>
      </c>
      <c r="T44" s="67">
        <v>3.7777777777777777</v>
      </c>
      <c r="U44" s="67">
        <v>4.4102564102564106</v>
      </c>
      <c r="V44" s="67">
        <v>4.4078947368421053</v>
      </c>
      <c r="W44" s="67">
        <v>4.3873873873873874</v>
      </c>
      <c r="X44" s="67">
        <v>3.9261363636363638</v>
      </c>
      <c r="Y44" s="67">
        <v>3.3608247422680413</v>
      </c>
      <c r="Z44" s="67">
        <v>4.0551724137931036</v>
      </c>
      <c r="AA44" s="67">
        <v>4.557377049180328</v>
      </c>
      <c r="AB44" s="67">
        <v>3.8675496688741724</v>
      </c>
      <c r="AC44" s="67">
        <v>3.5777777777777779</v>
      </c>
      <c r="AD44" s="67">
        <v>2.8896551724137929</v>
      </c>
      <c r="AE44" s="67">
        <v>3.8370786516853932</v>
      </c>
      <c r="AF44" s="67">
        <v>3.7027027027027026</v>
      </c>
      <c r="AG44" s="67">
        <v>4.4358974358974361</v>
      </c>
      <c r="AH44" s="67">
        <v>4.0113636363636367</v>
      </c>
      <c r="AI44" s="67">
        <v>4.115384615384615</v>
      </c>
      <c r="AJ44" s="67">
        <v>4.0413223140495864</v>
      </c>
      <c r="AK44" s="67">
        <v>3.3758389261744965</v>
      </c>
      <c r="AL44" s="67">
        <v>3.4342105263157894</v>
      </c>
      <c r="AM44" s="67">
        <v>3.0069930069930071</v>
      </c>
      <c r="AN44" s="67">
        <v>2.6986301369863015</v>
      </c>
      <c r="AO44" s="67">
        <v>3.55</v>
      </c>
      <c r="AP44" s="67">
        <v>4.3038674033149169</v>
      </c>
      <c r="AQ44" s="67">
        <v>4.032</v>
      </c>
      <c r="AR44" s="67">
        <v>3.9467455621301775</v>
      </c>
    </row>
    <row r="45" spans="1:44" s="66" customFormat="1" ht="27.75" customHeight="1" x14ac:dyDescent="0.2">
      <c r="B45" s="62" t="s">
        <v>155</v>
      </c>
      <c r="C45" s="24">
        <f>SUM(C3:C38)</f>
        <v>711</v>
      </c>
      <c r="D45" s="24">
        <f>SUM(D3:D38)</f>
        <v>418</v>
      </c>
      <c r="E45" s="25">
        <f>D45/C45</f>
        <v>0.58790436005625879</v>
      </c>
      <c r="F45" s="61">
        <f>SUM(F3:F38)</f>
        <v>307</v>
      </c>
      <c r="G45" s="25">
        <f>F45/D45</f>
        <v>0.73444976076555024</v>
      </c>
      <c r="H45" s="60">
        <f>SUM(H3:H38)</f>
        <v>111</v>
      </c>
      <c r="I45" s="25">
        <f>H45/D45</f>
        <v>0.26555023923444976</v>
      </c>
      <c r="J45" s="26">
        <v>4.0893470790378004</v>
      </c>
      <c r="K45" s="26">
        <v>3.8873994638069704</v>
      </c>
      <c r="L45" s="26">
        <v>4.2621621621621619</v>
      </c>
      <c r="M45" s="26">
        <v>3.935483870967742</v>
      </c>
      <c r="N45" s="26">
        <v>3.4384236453201971</v>
      </c>
      <c r="O45" s="26">
        <v>4.4354430379746832</v>
      </c>
      <c r="P45" s="26">
        <v>4.4188481675392675</v>
      </c>
      <c r="Q45" s="26">
        <v>4.0891089108910892</v>
      </c>
      <c r="R45" s="26">
        <v>4.5609756097560972</v>
      </c>
      <c r="S45" s="26">
        <v>4.1637931034482758</v>
      </c>
      <c r="T45" s="26">
        <v>3.8717948717948718</v>
      </c>
      <c r="U45" s="26">
        <v>4.4428571428571431</v>
      </c>
      <c r="V45" s="26">
        <v>4.4200626959247646</v>
      </c>
      <c r="W45" s="26">
        <v>4.4461538461538463</v>
      </c>
      <c r="X45" s="26">
        <v>4.0798969072164946</v>
      </c>
      <c r="Y45" s="26">
        <v>3.6871508379888267</v>
      </c>
      <c r="Z45" s="26">
        <v>4.0897832817337463</v>
      </c>
      <c r="AA45" s="26">
        <v>4.415492957746479</v>
      </c>
      <c r="AB45" s="26">
        <v>3.9307228915662651</v>
      </c>
      <c r="AC45" s="26">
        <v>3.44</v>
      </c>
      <c r="AD45" s="26">
        <v>2.8242811501597442</v>
      </c>
      <c r="AE45" s="26">
        <v>3.90126582278481</v>
      </c>
      <c r="AF45" s="26">
        <v>3.817241379310345</v>
      </c>
      <c r="AG45" s="26">
        <v>4.5056497175141246</v>
      </c>
      <c r="AH45" s="26">
        <v>4.0354430379746837</v>
      </c>
      <c r="AI45" s="26">
        <v>4.2249999999999996</v>
      </c>
      <c r="AJ45" s="26">
        <v>4.0734265734265733</v>
      </c>
      <c r="AK45" s="26">
        <v>3.3343283582089551</v>
      </c>
      <c r="AL45" s="26">
        <v>3.4674922600619196</v>
      </c>
      <c r="AM45" s="26">
        <v>2.9595015576323989</v>
      </c>
      <c r="AN45" s="26">
        <v>2.6107594936708862</v>
      </c>
      <c r="AO45" s="26">
        <v>3.3754266211604094</v>
      </c>
      <c r="AP45" s="26">
        <v>4.3316708229426437</v>
      </c>
      <c r="AQ45" s="26">
        <v>4.0847457627118642</v>
      </c>
      <c r="AR45" s="26">
        <v>3.9922077922077923</v>
      </c>
    </row>
    <row r="47" spans="1:44" x14ac:dyDescent="0.2">
      <c r="J47" s="65"/>
    </row>
  </sheetData>
  <mergeCells count="9">
    <mergeCell ref="J1:M1"/>
    <mergeCell ref="U1:AA1"/>
    <mergeCell ref="F1:I1"/>
    <mergeCell ref="AP1:AR1"/>
    <mergeCell ref="AB1:AD1"/>
    <mergeCell ref="AE1:AH1"/>
    <mergeCell ref="AI1:AJ1"/>
    <mergeCell ref="AK1:AO1"/>
    <mergeCell ref="N1:T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ci_x00f3_n xmlns="9e25231a-f3f5-49be-87f6-e32b8ba66f8d" xsi:nil="true"/>
    <Versi_x00f3_n_x0020_SIGC xmlns="064799f5-a73b-4ff1-8fe6-6344afeef39e">V01</Versi_x00f3_n_x0020_SIGC>
    <Fecha xmlns="064799f5-a73b-4ff1-8fe6-6344afeef3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D9324B05E646B498A43B797328D218E" ma:contentTypeVersion="4" ma:contentTypeDescription="Crear nuevo documento." ma:contentTypeScope="" ma:versionID="e13456ffbb9c0ce6ffbae812eac2dd32">
  <xsd:schema xmlns:xsd="http://www.w3.org/2001/XMLSchema" xmlns:xs="http://www.w3.org/2001/XMLSchema" xmlns:p="http://schemas.microsoft.com/office/2006/metadata/properties" xmlns:ns2="064799f5-a73b-4ff1-8fe6-6344afeef39e" xmlns:ns3="9e25231a-f3f5-49be-87f6-e32b8ba66f8d" xmlns:ns4="5b57d22d-0ec8-451b-bcf0-279f33863e76" targetNamespace="http://schemas.microsoft.com/office/2006/metadata/properties" ma:root="true" ma:fieldsID="08c5488919f7dc41bfa7dbef109761eb" ns2:_="" ns3:_="" ns4:_="">
    <xsd:import namespace="064799f5-a73b-4ff1-8fe6-6344afeef39e"/>
    <xsd:import namespace="9e25231a-f3f5-49be-87f6-e32b8ba66f8d"/>
    <xsd:import namespace="5b57d22d-0ec8-451b-bcf0-279f33863e76"/>
    <xsd:element name="properties">
      <xsd:complexType>
        <xsd:sequence>
          <xsd:element name="documentManagement">
            <xsd:complexType>
              <xsd:all>
                <xsd:element ref="ns2:Versi_x00f3_n_x0020_SIGC" minOccurs="0"/>
                <xsd:element ref="ns2:Fecha" minOccurs="0"/>
                <xsd:element ref="ns3:Descripci_x00f3_n"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799f5-a73b-4ff1-8fe6-6344afeef39e" elementFormDefault="qualified">
    <xsd:import namespace="http://schemas.microsoft.com/office/2006/documentManagement/types"/>
    <xsd:import namespace="http://schemas.microsoft.com/office/infopath/2007/PartnerControls"/>
    <xsd:element name="Versi_x00f3_n_x0020_SIGC" ma:index="8" nillable="true" ma:displayName="Versión SGIC" ma:default="V01" ma:format="Dropdown" ma:internalName="Versi_x00f3_n_x0020_SIGC">
      <xsd:simpleType>
        <xsd:restriction base="dms:Choice">
          <xsd:enumeration value="V01"/>
          <xsd:enumeration value="V02"/>
          <xsd:enumeration value="V03"/>
        </xsd:restriction>
      </xsd:simpleType>
    </xsd:element>
    <xsd:element name="Fecha" ma:index="9"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25231a-f3f5-49be-87f6-e32b8ba66f8d" elementFormDefault="qualified">
    <xsd:import namespace="http://schemas.microsoft.com/office/2006/documentManagement/types"/>
    <xsd:import namespace="http://schemas.microsoft.com/office/infopath/2007/PartnerControls"/>
    <xsd:element name="Descripci_x00f3_n" ma:index="10" nillable="true" ma:displayName="Descripción" ma:internalName="Descripci_x00f3_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57d22d-0ec8-451b-bcf0-279f33863e76"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BA6A8C-D06A-4939-8286-388645E1B25A}">
  <ds:schemaRefs>
    <ds:schemaRef ds:uri="http://schemas.microsoft.com/office/2006/metadata/properties"/>
    <ds:schemaRef ds:uri="http://schemas.microsoft.com/office/infopath/2007/PartnerControls"/>
    <ds:schemaRef ds:uri="9e25231a-f3f5-49be-87f6-e32b8ba66f8d"/>
    <ds:schemaRef ds:uri="064799f5-a73b-4ff1-8fe6-6344afeef39e"/>
  </ds:schemaRefs>
</ds:datastoreItem>
</file>

<file path=customXml/itemProps2.xml><?xml version="1.0" encoding="utf-8"?>
<ds:datastoreItem xmlns:ds="http://schemas.openxmlformats.org/officeDocument/2006/customXml" ds:itemID="{25881737-F64D-4E4A-A97F-512A0B1D4A0C}"/>
</file>

<file path=customXml/itemProps3.xml><?xml version="1.0" encoding="utf-8"?>
<ds:datastoreItem xmlns:ds="http://schemas.openxmlformats.org/officeDocument/2006/customXml" ds:itemID="{F497F8C2-33BC-4F53-BB6E-21B1568340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Portada</vt:lpstr>
      <vt:lpstr>Encuesta Grado</vt:lpstr>
      <vt:lpstr>Resultados GRADO</vt:lpstr>
      <vt:lpstr>Encuesta Máster </vt:lpstr>
      <vt:lpstr>Resultados MÁSTER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Cobo Salcines, Beatriz</dc:creator>
  <cp:lastModifiedBy>gilp</cp:lastModifiedBy>
  <dcterms:created xsi:type="dcterms:W3CDTF">2013-07-02T07:32:44Z</dcterms:created>
  <dcterms:modified xsi:type="dcterms:W3CDTF">2017-03-03T09:00:51Z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0x0101001D9324B05E646B498A43B797328D218E</vt:lpwstr>
  </property>
</Properties>
</file>