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REA DE CALIDAD\P5-EVALUACION ACTIVIDAD DOCENTE\INFORMES AREA DE CALIDAD\Informe Area de Calidad 2023-2024\Grado\"/>
    </mc:Choice>
  </mc:AlternateContent>
  <xr:revisionPtr revIDLastSave="0" documentId="13_ncr:1_{6E225609-362C-4D2C-B012-CC391EBDE22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ortada" sheetId="5" r:id="rId1"/>
    <sheet name="Preguntas" sheetId="7" r:id="rId2"/>
    <sheet name="P5-2 GRADO 2023-2024" sheetId="1" r:id="rId3"/>
  </sheets>
  <definedNames>
    <definedName name="_xlnm.Print_Titles" localSheetId="2">'P5-2 GRADO 2023-2024'!$1:$2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9" i="1"/>
  <c r="J10" i="1"/>
  <c r="J11" i="1"/>
  <c r="J12" i="1"/>
  <c r="B41" i="1"/>
  <c r="I41" i="1"/>
  <c r="H41" i="1"/>
  <c r="F41" i="1"/>
  <c r="E41" i="1"/>
  <c r="C41" i="1"/>
  <c r="D33" i="1" l="1"/>
  <c r="D34" i="1"/>
  <c r="I38" i="1"/>
  <c r="I40" i="1"/>
  <c r="I39" i="1"/>
  <c r="I37" i="1"/>
  <c r="I36" i="1"/>
  <c r="H40" i="1"/>
  <c r="H39" i="1"/>
  <c r="H38" i="1"/>
  <c r="H37" i="1"/>
  <c r="H36" i="1"/>
  <c r="F40" i="1"/>
  <c r="F39" i="1"/>
  <c r="F38" i="1"/>
  <c r="F37" i="1"/>
  <c r="F36" i="1"/>
  <c r="E40" i="1"/>
  <c r="E39" i="1"/>
  <c r="E38" i="1"/>
  <c r="E37" i="1"/>
  <c r="E36" i="1"/>
  <c r="B40" i="1"/>
  <c r="B39" i="1"/>
  <c r="B38" i="1"/>
  <c r="B37" i="1"/>
  <c r="B36" i="1"/>
  <c r="C40" i="1"/>
  <c r="C38" i="1"/>
  <c r="J13" i="1"/>
  <c r="J14" i="1"/>
  <c r="J15" i="1"/>
  <c r="J16" i="1"/>
  <c r="J17" i="1"/>
  <c r="J18" i="1"/>
  <c r="J19" i="1"/>
  <c r="J20" i="1"/>
  <c r="J21" i="1"/>
  <c r="J22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G40" i="1" l="1"/>
  <c r="G38" i="1"/>
  <c r="J39" i="1"/>
  <c r="D40" i="1"/>
  <c r="D38" i="1"/>
  <c r="J38" i="1"/>
  <c r="J40" i="1"/>
  <c r="J37" i="1"/>
  <c r="G36" i="1"/>
  <c r="G39" i="1"/>
  <c r="G37" i="1"/>
  <c r="C39" i="1"/>
  <c r="D39" i="1" s="1"/>
  <c r="C36" i="1" l="1"/>
  <c r="D36" i="1" s="1"/>
  <c r="D41" i="1" l="1"/>
  <c r="C37" i="1" l="1"/>
  <c r="D37" i="1" s="1"/>
  <c r="J23" i="1" l="1"/>
  <c r="J24" i="1"/>
  <c r="J25" i="1"/>
  <c r="J26" i="1"/>
  <c r="J27" i="1"/>
  <c r="J28" i="1"/>
  <c r="J29" i="1"/>
  <c r="J30" i="1"/>
  <c r="J31" i="1"/>
  <c r="J32" i="1"/>
  <c r="J33" i="1"/>
  <c r="J3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" i="1"/>
  <c r="G41" i="1" l="1"/>
  <c r="J34" i="1"/>
  <c r="J41" i="1"/>
  <c r="J36" i="1" l="1"/>
</calcChain>
</file>

<file path=xl/sharedStrings.xml><?xml version="1.0" encoding="utf-8"?>
<sst xmlns="http://schemas.openxmlformats.org/spreadsheetml/2006/main" count="104" uniqueCount="104">
  <si>
    <t>Planificación de la Docencia</t>
  </si>
  <si>
    <t>Desarrollo de la Docencia</t>
  </si>
  <si>
    <t>Resultados</t>
  </si>
  <si>
    <t>Innovación y Mejora</t>
  </si>
  <si>
    <t>PLAN</t>
  </si>
  <si>
    <t>Media P1</t>
  </si>
  <si>
    <t>Media P2</t>
  </si>
  <si>
    <t>Media P3</t>
  </si>
  <si>
    <t>Media P4</t>
  </si>
  <si>
    <t xml:space="preserve">Informes Recibidos </t>
  </si>
  <si>
    <t>Número Unidades Docentes</t>
  </si>
  <si>
    <t>G. MAGISTERIO EN ED. INFANTIL Y PRIMARIA</t>
  </si>
  <si>
    <t>GRADO EN ADMINISTRACION Y DIRECCION DE EMPRESAS</t>
  </si>
  <si>
    <t>GRADO EN DERECHO</t>
  </si>
  <si>
    <t>GRADO EN ECONOMIA</t>
  </si>
  <si>
    <t>GRADO EN ENFERMERIA</t>
  </si>
  <si>
    <t>GRADO EN FISICA</t>
  </si>
  <si>
    <t>GRADO EN FISIOTERAPIA</t>
  </si>
  <si>
    <t>GRADO EN GEOGRAFIA Y ORDENACION DEL TERRITORIO</t>
  </si>
  <si>
    <t>GRADO EN HISTORIA</t>
  </si>
  <si>
    <t>GRADO EN INGENIERIA DE LOS RECURSOS ENERGETICOS</t>
  </si>
  <si>
    <t>GRADO EN INGENIERIA DE LOS RECURSOS MINEROS</t>
  </si>
  <si>
    <t>GRADO EN INGENIERIA DE TECNOLOGIAS DE TELECOMUNICACION</t>
  </si>
  <si>
    <t>GRADO EN INGENIERIA ELECTRICA</t>
  </si>
  <si>
    <t>GRADO EN INGENIERIA EN ELECTRONICA INDUSTRIAL Y AUTOMATICA</t>
  </si>
  <si>
    <t>GRADO EN INGENIERIA EN TECNOLOGIAS INDUSTRIALES</t>
  </si>
  <si>
    <t>GRADO EN INGENIERIA INFORMATICA</t>
  </si>
  <si>
    <t>GRADO EN INGENIERIA MARINA</t>
  </si>
  <si>
    <t>GRADO EN INGENIERIA MARITIMA</t>
  </si>
  <si>
    <t>GRADO EN INGENIERIA MECANICA</t>
  </si>
  <si>
    <t>GRADO EN INGENIERIA NAUTICA Y TRANSPORTE MARITIMO</t>
  </si>
  <si>
    <t>GRADO EN INGENIERIA QUIMICA</t>
  </si>
  <si>
    <t>GRADO EN LOGOPEDIA</t>
  </si>
  <si>
    <t>GRADO EN MAGISTERIO EN EDUCACION INFANTIL</t>
  </si>
  <si>
    <t>GRADO EN MAGISTERIO EN EDUCACION PRIMARIA</t>
  </si>
  <si>
    <t>GRADO EN MATEMATICAS</t>
  </si>
  <si>
    <t>GRADO EN MEDICINA</t>
  </si>
  <si>
    <t>GRADO EN RELACIONES LABORALES</t>
  </si>
  <si>
    <t>GRADO EN ESTUDIOS HISPANICOS</t>
  </si>
  <si>
    <t>Responsables que han realizado el informe</t>
  </si>
  <si>
    <t>% Responsables</t>
  </si>
  <si>
    <t>No Responsables que han realizado el informe</t>
  </si>
  <si>
    <t>% No Responsables</t>
  </si>
  <si>
    <t>Número de Responsables de Asignaturas</t>
  </si>
  <si>
    <t>Número de No Responsables de Asignaturas</t>
  </si>
  <si>
    <t>POR RAMA DE CONOCIMIENTO:</t>
  </si>
  <si>
    <t>ARTES Y HUMANIDADES</t>
  </si>
  <si>
    <t>CIENCIAS</t>
  </si>
  <si>
    <t>CIENCIAS DE LA SALUD</t>
  </si>
  <si>
    <t>CIENCIAS SOCIALES Y JURIDICAS</t>
  </si>
  <si>
    <t>INGENIERÍA Y ARQUITECTURA</t>
  </si>
  <si>
    <t>GRADO EN GESTIÓN HOTELERA Y TURÍSTICA</t>
  </si>
  <si>
    <t>% Informes Realizados</t>
  </si>
  <si>
    <t>PROGRAMA CORNELL</t>
  </si>
  <si>
    <t>GRADO EN CIENCIAS BIOMEDICAS</t>
  </si>
  <si>
    <t>GRADO EN INGENIERÍA CIVIL (MENCIÓN EN CONSTRUCCIONES CIVILES)</t>
  </si>
  <si>
    <t>Media P5</t>
  </si>
  <si>
    <t>Media P6</t>
  </si>
  <si>
    <t>Media P7</t>
  </si>
  <si>
    <t>Media P8</t>
  </si>
  <si>
    <t>Media P9</t>
  </si>
  <si>
    <t>Media P10</t>
  </si>
  <si>
    <t>Media P11</t>
  </si>
  <si>
    <t>Media P12</t>
  </si>
  <si>
    <t>Media P13</t>
  </si>
  <si>
    <t>Media P14</t>
  </si>
  <si>
    <t>Media P15</t>
  </si>
  <si>
    <t>Media P16</t>
  </si>
  <si>
    <t>Media P17</t>
  </si>
  <si>
    <t>Media P18</t>
  </si>
  <si>
    <t>Media P19</t>
  </si>
  <si>
    <t>Media P20</t>
  </si>
  <si>
    <t>MEDIA GRADO UC</t>
  </si>
  <si>
    <t>UNIVERSIDAD DE CANTABRIA</t>
  </si>
  <si>
    <t xml:space="preserve">TABLA DE RESULTADOS </t>
  </si>
  <si>
    <t>TÍTULOS DE GRADO</t>
  </si>
  <si>
    <t>CURSO 2023-2024</t>
  </si>
  <si>
    <t>VICERRECTORADO DE ORDENACIÓN ACADÉMICA</t>
  </si>
  <si>
    <t>INFORME DEL PROFESOR</t>
  </si>
  <si>
    <t>LISTADO PREGUNTAS INFORME DE PROFESOR</t>
  </si>
  <si>
    <t>PLANIFICACIÓN DE LA DOCENCIA</t>
  </si>
  <si>
    <t>DESARROLLO DE LA DOCENCIA</t>
  </si>
  <si>
    <t>RESULTADOS</t>
  </si>
  <si>
    <t>INNOVACIÓN Y MEJORA</t>
  </si>
  <si>
    <t>Coordinación de las distintas actividades dentro de la asignatura, especialmente si intervienen distintos profesores.</t>
  </si>
  <si>
    <t>Desarrollo de actividades para conocer el nivel de conocimiento previo de los estudiantes.</t>
  </si>
  <si>
    <t>Coordinación con el resto de asignaturas del curso y la titulación.</t>
  </si>
  <si>
    <t>Claridad de la Guía Docente de la asignatura (objetivos, competencias, contenidos, metodología, bibliografía, sistema de evaluación, secuenciación de actividades, etc.)
evaluación, secuenciación de actividades, etc.).</t>
  </si>
  <si>
    <t>Correspondencia  entre  las  horas  realmente impartidas y la asignación que figura en la organización docente.</t>
  </si>
  <si>
    <t>Disposición de un escenario adecuado donde impartir la docencia (aula, laboratorio, taller, instrumentación, recursos didácticos, etc.).</t>
  </si>
  <si>
    <t>Asistencia regular de los estudiantes a las clases.</t>
  </si>
  <si>
    <t>Utilización por parte de los estudiantes de los sistemas de atención previstos (tutorías, foros, correo  electrónico,  plataformas  virtuales interactivas, etc.).</t>
  </si>
  <si>
    <t>Adecuación de la carga de trabajo del estudiante a las horas previstas de trabajo autónomo.</t>
  </si>
  <si>
    <t>Eficacia  de  la  evaluación  continua  en  la asignatura.</t>
  </si>
  <si>
    <t>Revisión  de  la  metodología  docente  de  la asignatura.</t>
  </si>
  <si>
    <t>Participación en actividades de formación del profesorado.</t>
  </si>
  <si>
    <t>Logro de las competencias y objetivos fijados en la Guía Docente.</t>
  </si>
  <si>
    <t>Adecuación del número de estudiantes para un buen desarrollo de la docencia.</t>
  </si>
  <si>
    <t>Preparación previa de los estudiantes.</t>
  </si>
  <si>
    <t>Aplicación del sistema de evaluación previsto.</t>
  </si>
  <si>
    <t>Cumplimiento del programa previsto en la Guía Docente.</t>
  </si>
  <si>
    <t>Eficacia de la metodología docente aplicada.</t>
  </si>
  <si>
    <t>Uso de nuevos materiales y recursos didácticos en la asignatura, o su actualización.</t>
  </si>
  <si>
    <t>Resultados académicos obtenidos por los estudiantes.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</si>
</sst>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%"/>
  </numFmts>
  <fonts count="1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</font>
    <font>
      <sz val="11"/>
      <color theme="1" tint="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55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5" fillId="0" borderId="0"/>
    <xf numFmtId="9" fontId="7" fillId="0" borderId="0" applyFont="0" applyFill="0" applyBorder="0" applyAlignment="0" applyProtection="0"/>
    <xf numFmtId="0" fontId="5" fillId="0" borderId="0"/>
    <xf numFmtId="0" fontId="1" fillId="0" borderId="0"/>
    <xf numFmtId="0" fontId="10" fillId="0" borderId="0"/>
  </cellStyleXfs>
  <cellXfs count="51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10" fontId="2" fillId="0" borderId="0" xfId="4" applyNumberFormat="1" applyFont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0" fontId="4" fillId="3" borderId="1" xfId="4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NumberFormat="1" applyFont="1" applyAlignment="1">
      <alignment horizontal="center" vertical="center" wrapText="1"/>
    </xf>
    <xf numFmtId="165" fontId="8" fillId="0" borderId="0" xfId="4" applyNumberFormat="1" applyFont="1" applyAlignment="1">
      <alignment horizontal="center" vertical="center" wrapText="1"/>
    </xf>
    <xf numFmtId="0" fontId="6" fillId="9" borderId="2" xfId="5" applyFont="1" applyFill="1" applyBorder="1" applyAlignment="1">
      <alignment vertical="center" wrapText="1"/>
    </xf>
    <xf numFmtId="2" fontId="8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9" fillId="8" borderId="0" xfId="0" applyFont="1" applyFill="1" applyAlignment="1">
      <alignment vertical="center"/>
    </xf>
    <xf numFmtId="0" fontId="9" fillId="8" borderId="0" xfId="0" applyNumberFormat="1" applyFont="1" applyFill="1" applyAlignment="1">
      <alignment horizontal="center" vertical="center"/>
    </xf>
    <xf numFmtId="165" fontId="9" fillId="8" borderId="0" xfId="4" applyNumberFormat="1" applyFont="1" applyFill="1" applyAlignment="1">
      <alignment horizontal="center" vertical="center"/>
    </xf>
    <xf numFmtId="2" fontId="9" fillId="8" borderId="0" xfId="0" applyNumberFormat="1" applyFont="1" applyFill="1" applyAlignment="1">
      <alignment horizontal="center" vertical="center"/>
    </xf>
    <xf numFmtId="0" fontId="1" fillId="0" borderId="0" xfId="6"/>
    <xf numFmtId="0" fontId="10" fillId="0" borderId="0" xfId="7"/>
    <xf numFmtId="0" fontId="10" fillId="10" borderId="0" xfId="7" applyFill="1" applyAlignment="1">
      <alignment horizontal="center" vertical="center" wrapText="1"/>
    </xf>
    <xf numFmtId="0" fontId="14" fillId="0" borderId="14" xfId="7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 indent="1"/>
    </xf>
    <xf numFmtId="0" fontId="11" fillId="0" borderId="0" xfId="6" applyFont="1" applyAlignment="1">
      <alignment horizontal="center"/>
    </xf>
    <xf numFmtId="0" fontId="12" fillId="0" borderId="6" xfId="6" applyFont="1" applyBorder="1" applyAlignment="1">
      <alignment horizontal="center" vertical="distributed"/>
    </xf>
    <xf numFmtId="0" fontId="12" fillId="0" borderId="7" xfId="6" applyFont="1" applyBorder="1" applyAlignment="1">
      <alignment horizontal="center" vertical="distributed"/>
    </xf>
    <xf numFmtId="0" fontId="12" fillId="0" borderId="8" xfId="6" applyFont="1" applyBorder="1" applyAlignment="1">
      <alignment horizontal="center" vertical="distributed"/>
    </xf>
    <xf numFmtId="0" fontId="12" fillId="0" borderId="9" xfId="6" applyFont="1" applyBorder="1" applyAlignment="1">
      <alignment horizontal="center" vertical="distributed"/>
    </xf>
    <xf numFmtId="0" fontId="12" fillId="0" borderId="0" xfId="6" applyFont="1" applyAlignment="1">
      <alignment horizontal="center" vertical="distributed"/>
    </xf>
    <xf numFmtId="0" fontId="12" fillId="0" borderId="10" xfId="6" applyFont="1" applyBorder="1" applyAlignment="1">
      <alignment horizontal="center" vertical="distributed"/>
    </xf>
    <xf numFmtId="0" fontId="12" fillId="0" borderId="11" xfId="6" applyFont="1" applyBorder="1" applyAlignment="1">
      <alignment horizontal="center" vertical="distributed"/>
    </xf>
    <xf numFmtId="0" fontId="12" fillId="0" borderId="12" xfId="6" applyFont="1" applyBorder="1" applyAlignment="1">
      <alignment horizontal="center" vertical="distributed"/>
    </xf>
    <xf numFmtId="0" fontId="12" fillId="0" borderId="13" xfId="6" applyFont="1" applyBorder="1" applyAlignment="1">
      <alignment horizontal="center" vertical="distributed"/>
    </xf>
    <xf numFmtId="0" fontId="13" fillId="0" borderId="0" xfId="6" applyFont="1" applyAlignment="1">
      <alignment horizontal="center"/>
    </xf>
    <xf numFmtId="0" fontId="13" fillId="0" borderId="0" xfId="6" applyFont="1" applyAlignment="1">
      <alignment horizontal="center" vertical="center"/>
    </xf>
    <xf numFmtId="0" fontId="14" fillId="11" borderId="14" xfId="7" applyFont="1" applyFill="1" applyBorder="1" applyAlignment="1">
      <alignment horizontal="center" vertical="center" wrapText="1"/>
    </xf>
    <xf numFmtId="0" fontId="14" fillId="0" borderId="16" xfId="7" applyFont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164" fontId="4" fillId="5" borderId="3" xfId="0" applyNumberFormat="1" applyFont="1" applyFill="1" applyBorder="1" applyAlignment="1">
      <alignment horizontal="center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164" fontId="4" fillId="5" borderId="5" xfId="0" applyNumberFormat="1" applyFont="1" applyFill="1" applyBorder="1" applyAlignment="1">
      <alignment horizontal="center" vertical="center" wrapText="1"/>
    </xf>
    <xf numFmtId="164" fontId="4" fillId="6" borderId="3" xfId="0" applyNumberFormat="1" applyFont="1" applyFill="1" applyBorder="1" applyAlignment="1">
      <alignment horizontal="center" vertical="center" wrapText="1"/>
    </xf>
    <xf numFmtId="164" fontId="4" fillId="6" borderId="4" xfId="0" applyNumberFormat="1" applyFont="1" applyFill="1" applyBorder="1" applyAlignment="1">
      <alignment horizontal="center" vertical="center" wrapText="1"/>
    </xf>
    <xf numFmtId="164" fontId="4" fillId="6" borderId="5" xfId="0" applyNumberFormat="1" applyFont="1" applyFill="1" applyBorder="1" applyAlignment="1">
      <alignment horizontal="center" vertical="center" wrapText="1"/>
    </xf>
    <xf numFmtId="164" fontId="4" fillId="7" borderId="3" xfId="0" applyNumberFormat="1" applyFont="1" applyFill="1" applyBorder="1" applyAlignment="1">
      <alignment horizontal="center" vertical="center" wrapText="1"/>
    </xf>
    <xf numFmtId="164" fontId="4" fillId="7" borderId="4" xfId="0" applyNumberFormat="1" applyFont="1" applyFill="1" applyBorder="1" applyAlignment="1">
      <alignment horizontal="center" vertical="center" wrapText="1"/>
    </xf>
  </cellXfs>
  <cellStyles count="8">
    <cellStyle name="Normal" xfId="0" builtinId="0"/>
    <cellStyle name="Normal 2" xfId="1" xr:uid="{00000000-0005-0000-0000-000001000000}"/>
    <cellStyle name="Normal 3" xfId="2" xr:uid="{00000000-0005-0000-0000-000002000000}"/>
    <cellStyle name="Normal 3 2 2" xfId="6" xr:uid="{1C74E9B1-8330-4678-9EF0-CCCEDA155083}"/>
    <cellStyle name="Normal 4" xfId="7" xr:uid="{CB22B3F3-C405-4D03-A155-2E2EC897EF5D}"/>
    <cellStyle name="Normal_Hoja1" xfId="3" xr:uid="{00000000-0005-0000-0000-000003000000}"/>
    <cellStyle name="Normal_Hoja1_Valoración general" xfId="5" xr:uid="{00000000-0005-0000-0000-000004000000}"/>
    <cellStyle name="Porcentaje" xfId="4" builtinId="5"/>
  </cellStyles>
  <dxfs count="0"/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gi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1</xdr:row>
      <xdr:rowOff>19051</xdr:rowOff>
    </xdr:from>
    <xdr:to>
      <xdr:col>10</xdr:col>
      <xdr:colOff>371475</xdr:colOff>
      <xdr:row>4</xdr:row>
      <xdr:rowOff>119063</xdr:rowOff>
    </xdr:to>
    <xdr:pic>
      <xdr:nvPicPr>
        <xdr:cNvPr id="2" name="2 Imagen" descr="Calidad transparente.gif">
          <a:extLst>
            <a:ext uri="{FF2B5EF4-FFF2-40B4-BE49-F238E27FC236}">
              <a16:creationId xmlns:a16="http://schemas.microsoft.com/office/drawing/2014/main" id="{BAC147B7-78DE-400F-843F-6746097E9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48500" y="209551"/>
          <a:ext cx="942975" cy="67151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</xdr:row>
      <xdr:rowOff>9525</xdr:rowOff>
    </xdr:from>
    <xdr:to>
      <xdr:col>1</xdr:col>
      <xdr:colOff>742950</xdr:colOff>
      <xdr:row>4</xdr:row>
      <xdr:rowOff>122168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1A477C-BB6E-4A18-A0F7-9A39E4879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00025"/>
          <a:ext cx="1123950" cy="684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57EC3-E9E1-444C-9355-C73A9EB79384}">
  <dimension ref="A1:J19"/>
  <sheetViews>
    <sheetView tabSelected="1" workbookViewId="0">
      <selection activeCell="H21" sqref="H21"/>
    </sheetView>
  </sheetViews>
  <sheetFormatPr baseColWidth="10" defaultRowHeight="12.75" x14ac:dyDescent="0.2"/>
  <cols>
    <col min="1" max="16384" width="11.42578125" style="22"/>
  </cols>
  <sheetData>
    <row r="1" spans="1:10" ht="15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0" ht="15" x14ac:dyDescent="0.25">
      <c r="A2" s="21"/>
      <c r="B2" s="21"/>
      <c r="C2" s="26" t="s">
        <v>77</v>
      </c>
      <c r="D2" s="26"/>
      <c r="E2" s="26"/>
      <c r="F2" s="26"/>
      <c r="G2" s="26"/>
      <c r="H2" s="26"/>
      <c r="I2" s="26"/>
      <c r="J2" s="21"/>
    </row>
    <row r="3" spans="1:10" ht="15" x14ac:dyDescent="0.25">
      <c r="A3" s="21"/>
      <c r="B3" s="21"/>
      <c r="C3" s="26" t="s">
        <v>73</v>
      </c>
      <c r="D3" s="26"/>
      <c r="E3" s="26"/>
      <c r="F3" s="26"/>
      <c r="G3" s="26"/>
      <c r="H3" s="26"/>
      <c r="I3" s="26"/>
      <c r="J3" s="21"/>
    </row>
    <row r="4" spans="1:10" ht="15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</row>
    <row r="5" spans="1:10" ht="15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</row>
    <row r="6" spans="1:10" ht="15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</row>
    <row r="7" spans="1:10" ht="15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</row>
    <row r="8" spans="1:10" ht="15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</row>
    <row r="9" spans="1:10" ht="15.75" thickBot="1" x14ac:dyDescent="0.3">
      <c r="A9" s="21"/>
      <c r="B9" s="21"/>
      <c r="C9" s="21"/>
      <c r="D9" s="21"/>
      <c r="E9" s="21"/>
      <c r="F9" s="21"/>
      <c r="G9" s="21"/>
      <c r="H9" s="21"/>
      <c r="I9" s="21"/>
      <c r="J9" s="21"/>
    </row>
    <row r="10" spans="1:10" ht="15" x14ac:dyDescent="0.25">
      <c r="A10" s="21"/>
      <c r="B10" s="27" t="s">
        <v>78</v>
      </c>
      <c r="C10" s="28"/>
      <c r="D10" s="28"/>
      <c r="E10" s="28"/>
      <c r="F10" s="28"/>
      <c r="G10" s="28"/>
      <c r="H10" s="28"/>
      <c r="I10" s="28"/>
      <c r="J10" s="29"/>
    </row>
    <row r="11" spans="1:10" ht="15" x14ac:dyDescent="0.25">
      <c r="A11" s="21"/>
      <c r="B11" s="30"/>
      <c r="C11" s="31"/>
      <c r="D11" s="31"/>
      <c r="E11" s="31"/>
      <c r="F11" s="31"/>
      <c r="G11" s="31"/>
      <c r="H11" s="31"/>
      <c r="I11" s="31"/>
      <c r="J11" s="32"/>
    </row>
    <row r="12" spans="1:10" ht="15.75" thickBot="1" x14ac:dyDescent="0.3">
      <c r="A12" s="21"/>
      <c r="B12" s="33"/>
      <c r="C12" s="34"/>
      <c r="D12" s="34"/>
      <c r="E12" s="34"/>
      <c r="F12" s="34"/>
      <c r="G12" s="34"/>
      <c r="H12" s="34"/>
      <c r="I12" s="34"/>
      <c r="J12" s="35"/>
    </row>
    <row r="13" spans="1:10" ht="15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</row>
    <row r="14" spans="1:10" ht="15.75" x14ac:dyDescent="0.25">
      <c r="A14" s="21"/>
      <c r="B14" s="36" t="s">
        <v>74</v>
      </c>
      <c r="C14" s="36"/>
      <c r="D14" s="36"/>
      <c r="E14" s="36"/>
      <c r="F14" s="36"/>
      <c r="G14" s="36"/>
      <c r="H14" s="36"/>
      <c r="I14" s="36"/>
      <c r="J14" s="36"/>
    </row>
    <row r="15" spans="1:10" ht="15.75" x14ac:dyDescent="0.25">
      <c r="A15" s="21"/>
      <c r="B15" s="37" t="s">
        <v>75</v>
      </c>
      <c r="C15" s="37"/>
      <c r="D15" s="37"/>
      <c r="E15" s="37"/>
      <c r="F15" s="37"/>
      <c r="G15" s="37"/>
      <c r="H15" s="37"/>
      <c r="I15" s="37"/>
      <c r="J15" s="37"/>
    </row>
    <row r="16" spans="1:10" ht="15.75" x14ac:dyDescent="0.25">
      <c r="A16" s="21"/>
      <c r="B16" s="36" t="s">
        <v>76</v>
      </c>
      <c r="C16" s="36"/>
      <c r="D16" s="36"/>
      <c r="E16" s="36"/>
      <c r="F16" s="36"/>
      <c r="G16" s="36"/>
      <c r="H16" s="36"/>
      <c r="I16" s="36"/>
      <c r="J16" s="36"/>
    </row>
    <row r="17" spans="1:10" ht="15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</row>
    <row r="18" spans="1:10" ht="15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</row>
    <row r="19" spans="1:10" ht="15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</row>
  </sheetData>
  <mergeCells count="6">
    <mergeCell ref="B16:J16"/>
    <mergeCell ref="C2:I2"/>
    <mergeCell ref="C3:I3"/>
    <mergeCell ref="B10:J12"/>
    <mergeCell ref="B14:J14"/>
    <mergeCell ref="B15:J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FBC3B-67ED-419D-B0FD-3B202F88A5C0}">
  <dimension ref="A1:B25"/>
  <sheetViews>
    <sheetView zoomScaleNormal="100" workbookViewId="0">
      <selection activeCell="A22" sqref="A22:B22"/>
    </sheetView>
  </sheetViews>
  <sheetFormatPr baseColWidth="10" defaultRowHeight="12.75" x14ac:dyDescent="0.2"/>
  <cols>
    <col min="1" max="1" width="11.85546875" style="23" customWidth="1"/>
    <col min="2" max="2" width="96.7109375" style="23" customWidth="1"/>
    <col min="3" max="16384" width="11.42578125" style="23"/>
  </cols>
  <sheetData>
    <row r="1" spans="1:2" ht="30.75" customHeight="1" x14ac:dyDescent="0.2">
      <c r="A1" s="39" t="s">
        <v>79</v>
      </c>
      <c r="B1" s="39"/>
    </row>
    <row r="2" spans="1:2" ht="25.5" customHeight="1" x14ac:dyDescent="0.2">
      <c r="A2" s="38" t="s">
        <v>80</v>
      </c>
      <c r="B2" s="38"/>
    </row>
    <row r="3" spans="1:2" ht="25.5" customHeight="1" x14ac:dyDescent="0.2">
      <c r="A3" s="24">
        <v>1</v>
      </c>
      <c r="B3" s="25" t="s">
        <v>84</v>
      </c>
    </row>
    <row r="4" spans="1:2" ht="25.5" customHeight="1" x14ac:dyDescent="0.2">
      <c r="A4" s="24">
        <v>2</v>
      </c>
      <c r="B4" s="25" t="s">
        <v>86</v>
      </c>
    </row>
    <row r="5" spans="1:2" ht="24" customHeight="1" x14ac:dyDescent="0.2">
      <c r="A5" s="24">
        <v>3</v>
      </c>
      <c r="B5" s="25" t="s">
        <v>87</v>
      </c>
    </row>
    <row r="6" spans="1:2" ht="24.75" customHeight="1" x14ac:dyDescent="0.2">
      <c r="A6" s="24">
        <v>4</v>
      </c>
      <c r="B6" s="25" t="s">
        <v>85</v>
      </c>
    </row>
    <row r="7" spans="1:2" ht="24.75" customHeight="1" x14ac:dyDescent="0.2">
      <c r="A7" s="24">
        <v>5</v>
      </c>
      <c r="B7" s="25" t="s">
        <v>88</v>
      </c>
    </row>
    <row r="8" spans="1:2" ht="24.75" customHeight="1" x14ac:dyDescent="0.2">
      <c r="A8" s="38" t="s">
        <v>81</v>
      </c>
      <c r="B8" s="38"/>
    </row>
    <row r="9" spans="1:2" ht="23.25" customHeight="1" x14ac:dyDescent="0.2">
      <c r="A9" s="24">
        <v>6</v>
      </c>
      <c r="B9" s="25" t="s">
        <v>89</v>
      </c>
    </row>
    <row r="10" spans="1:2" ht="25.5" customHeight="1" x14ac:dyDescent="0.2">
      <c r="A10" s="24">
        <v>7</v>
      </c>
      <c r="B10" s="25" t="s">
        <v>97</v>
      </c>
    </row>
    <row r="11" spans="1:2" ht="26.25" customHeight="1" x14ac:dyDescent="0.2">
      <c r="A11" s="24">
        <v>8</v>
      </c>
      <c r="B11" s="25" t="s">
        <v>98</v>
      </c>
    </row>
    <row r="12" spans="1:2" ht="25.5" customHeight="1" x14ac:dyDescent="0.2">
      <c r="A12" s="24">
        <v>9</v>
      </c>
      <c r="B12" s="25" t="s">
        <v>90</v>
      </c>
    </row>
    <row r="13" spans="1:2" ht="30" customHeight="1" x14ac:dyDescent="0.2">
      <c r="A13" s="24">
        <v>10</v>
      </c>
      <c r="B13" s="25" t="s">
        <v>91</v>
      </c>
    </row>
    <row r="14" spans="1:2" ht="25.5" customHeight="1" x14ac:dyDescent="0.2">
      <c r="A14" s="24">
        <v>11</v>
      </c>
      <c r="B14" s="25" t="s">
        <v>92</v>
      </c>
    </row>
    <row r="15" spans="1:2" ht="25.5" customHeight="1" x14ac:dyDescent="0.2">
      <c r="A15" s="24">
        <v>12</v>
      </c>
      <c r="B15" s="25" t="s">
        <v>99</v>
      </c>
    </row>
    <row r="16" spans="1:2" ht="26.25" customHeight="1" x14ac:dyDescent="0.2">
      <c r="A16" s="24">
        <v>13</v>
      </c>
      <c r="B16" s="25" t="s">
        <v>100</v>
      </c>
    </row>
    <row r="17" spans="1:2" ht="26.25" customHeight="1" x14ac:dyDescent="0.2">
      <c r="A17" s="38" t="s">
        <v>82</v>
      </c>
      <c r="B17" s="38"/>
    </row>
    <row r="18" spans="1:2" ht="25.5" customHeight="1" x14ac:dyDescent="0.2">
      <c r="A18" s="24">
        <v>14</v>
      </c>
      <c r="B18" s="25" t="s">
        <v>101</v>
      </c>
    </row>
    <row r="19" spans="1:2" ht="25.5" customHeight="1" x14ac:dyDescent="0.2">
      <c r="A19" s="24">
        <v>15</v>
      </c>
      <c r="B19" s="25" t="s">
        <v>93</v>
      </c>
    </row>
    <row r="20" spans="1:2" ht="25.5" customHeight="1" x14ac:dyDescent="0.2">
      <c r="A20" s="24">
        <v>16</v>
      </c>
      <c r="B20" s="25" t="s">
        <v>103</v>
      </c>
    </row>
    <row r="21" spans="1:2" ht="25.5" customHeight="1" x14ac:dyDescent="0.2">
      <c r="A21" s="24">
        <v>17</v>
      </c>
      <c r="B21" s="25" t="s">
        <v>96</v>
      </c>
    </row>
    <row r="22" spans="1:2" ht="25.5" customHeight="1" x14ac:dyDescent="0.2">
      <c r="A22" s="38" t="s">
        <v>83</v>
      </c>
      <c r="B22" s="38"/>
    </row>
    <row r="23" spans="1:2" ht="25.5" customHeight="1" x14ac:dyDescent="0.2">
      <c r="A23" s="24">
        <v>18</v>
      </c>
      <c r="B23" s="25" t="s">
        <v>102</v>
      </c>
    </row>
    <row r="24" spans="1:2" ht="25.5" customHeight="1" x14ac:dyDescent="0.2">
      <c r="A24" s="24">
        <v>19</v>
      </c>
      <c r="B24" s="25" t="s">
        <v>94</v>
      </c>
    </row>
    <row r="25" spans="1:2" ht="25.5" customHeight="1" x14ac:dyDescent="0.2">
      <c r="A25" s="24">
        <v>20</v>
      </c>
      <c r="B25" s="25" t="s">
        <v>95</v>
      </c>
    </row>
  </sheetData>
  <mergeCells count="5">
    <mergeCell ref="A1:B1"/>
    <mergeCell ref="A2:B2"/>
    <mergeCell ref="A8:B8"/>
    <mergeCell ref="A17:B17"/>
    <mergeCell ref="A22:B22"/>
  </mergeCells>
  <pageMargins left="0.74803149606299213" right="0.74803149606299213" top="1.1770833333333333" bottom="0.98425196850393704" header="0" footer="0"/>
  <pageSetup paperSize="9" orientation="landscape" r:id="rId1"/>
  <headerFooter alignWithMargins="0">
    <oddHeader>&amp;L&amp;G&amp;CVICERRECTORADO DE CALIDAD E
INNOVACIÓN EDUCATIVA&amp;R&amp;G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1"/>
  <sheetViews>
    <sheetView zoomScale="85" zoomScaleNormal="85" workbookViewId="0">
      <selection activeCell="D41" sqref="D41"/>
    </sheetView>
  </sheetViews>
  <sheetFormatPr baseColWidth="10" defaultRowHeight="12" x14ac:dyDescent="0.2"/>
  <cols>
    <col min="1" max="1" width="34.42578125" style="11" customWidth="1"/>
    <col min="2" max="2" width="14.85546875" style="11" customWidth="1"/>
    <col min="3" max="3" width="14.140625" style="11" customWidth="1"/>
    <col min="4" max="4" width="11.42578125" style="11" customWidth="1"/>
    <col min="5" max="5" width="14.42578125" style="11" customWidth="1"/>
    <col min="6" max="6" width="14.28515625" style="11" customWidth="1"/>
    <col min="7" max="7" width="13" style="11" customWidth="1"/>
    <col min="8" max="9" width="16.140625" style="11" customWidth="1"/>
    <col min="10" max="10" width="12.5703125" style="11" customWidth="1"/>
    <col min="11" max="16384" width="11.42578125" style="11"/>
  </cols>
  <sheetData>
    <row r="1" spans="1:30" ht="35.25" customHeight="1" x14ac:dyDescent="0.2">
      <c r="A1" s="1"/>
      <c r="B1" s="1"/>
      <c r="C1" s="1"/>
      <c r="D1" s="2"/>
      <c r="E1" s="2"/>
      <c r="F1" s="2"/>
      <c r="G1" s="2"/>
      <c r="H1" s="2"/>
      <c r="I1" s="2"/>
      <c r="J1" s="2"/>
      <c r="K1" s="40" t="s">
        <v>0</v>
      </c>
      <c r="L1" s="41"/>
      <c r="M1" s="41"/>
      <c r="N1" s="41"/>
      <c r="O1" s="42"/>
      <c r="P1" s="43" t="s">
        <v>1</v>
      </c>
      <c r="Q1" s="44"/>
      <c r="R1" s="44"/>
      <c r="S1" s="44"/>
      <c r="T1" s="44"/>
      <c r="U1" s="44"/>
      <c r="V1" s="44"/>
      <c r="W1" s="45"/>
      <c r="X1" s="46" t="s">
        <v>2</v>
      </c>
      <c r="Y1" s="47"/>
      <c r="Z1" s="47"/>
      <c r="AA1" s="48"/>
      <c r="AB1" s="49" t="s">
        <v>3</v>
      </c>
      <c r="AC1" s="50"/>
      <c r="AD1" s="50"/>
    </row>
    <row r="2" spans="1:30" ht="54" customHeight="1" x14ac:dyDescent="0.2">
      <c r="A2" s="3" t="s">
        <v>4</v>
      </c>
      <c r="B2" s="3" t="s">
        <v>10</v>
      </c>
      <c r="C2" s="4" t="s">
        <v>9</v>
      </c>
      <c r="D2" s="5" t="s">
        <v>52</v>
      </c>
      <c r="E2" s="5" t="s">
        <v>43</v>
      </c>
      <c r="F2" s="5" t="s">
        <v>39</v>
      </c>
      <c r="G2" s="5" t="s">
        <v>40</v>
      </c>
      <c r="H2" s="5" t="s">
        <v>44</v>
      </c>
      <c r="I2" s="5" t="s">
        <v>41</v>
      </c>
      <c r="J2" s="5" t="s">
        <v>42</v>
      </c>
      <c r="K2" s="6" t="s">
        <v>5</v>
      </c>
      <c r="L2" s="6" t="s">
        <v>6</v>
      </c>
      <c r="M2" s="6" t="s">
        <v>7</v>
      </c>
      <c r="N2" s="6" t="s">
        <v>8</v>
      </c>
      <c r="O2" s="6" t="s">
        <v>56</v>
      </c>
      <c r="P2" s="7" t="s">
        <v>57</v>
      </c>
      <c r="Q2" s="7" t="s">
        <v>58</v>
      </c>
      <c r="R2" s="7" t="s">
        <v>59</v>
      </c>
      <c r="S2" s="7" t="s">
        <v>60</v>
      </c>
      <c r="T2" s="7" t="s">
        <v>61</v>
      </c>
      <c r="U2" s="7" t="s">
        <v>62</v>
      </c>
      <c r="V2" s="7" t="s">
        <v>63</v>
      </c>
      <c r="W2" s="7" t="s">
        <v>64</v>
      </c>
      <c r="X2" s="8" t="s">
        <v>65</v>
      </c>
      <c r="Y2" s="8" t="s">
        <v>66</v>
      </c>
      <c r="Z2" s="8" t="s">
        <v>67</v>
      </c>
      <c r="AA2" s="8" t="s">
        <v>68</v>
      </c>
      <c r="AB2" s="9" t="s">
        <v>69</v>
      </c>
      <c r="AC2" s="9" t="s">
        <v>70</v>
      </c>
      <c r="AD2" s="9" t="s">
        <v>71</v>
      </c>
    </row>
    <row r="3" spans="1:30" ht="24" x14ac:dyDescent="0.2">
      <c r="A3" s="10" t="s">
        <v>12</v>
      </c>
      <c r="B3" s="12">
        <v>156</v>
      </c>
      <c r="C3" s="16">
        <v>114</v>
      </c>
      <c r="D3" s="13">
        <f t="shared" ref="D3:D34" si="0">C3/B3</f>
        <v>0.73076923076923073</v>
      </c>
      <c r="E3" s="12">
        <v>52</v>
      </c>
      <c r="F3" s="12">
        <v>50</v>
      </c>
      <c r="G3" s="13">
        <f t="shared" ref="G3:G34" si="1">F3/E3</f>
        <v>0.96153846153846156</v>
      </c>
      <c r="H3" s="12">
        <v>104</v>
      </c>
      <c r="I3" s="12">
        <v>64</v>
      </c>
      <c r="J3" s="13">
        <f>I3/H3</f>
        <v>0.61538461538461542</v>
      </c>
      <c r="K3" s="15">
        <v>4.8672566371681416</v>
      </c>
      <c r="L3" s="15">
        <v>4.5588235294117645</v>
      </c>
      <c r="M3" s="15">
        <v>4.8230088495575218</v>
      </c>
      <c r="N3" s="15">
        <v>4.125</v>
      </c>
      <c r="O3" s="15">
        <v>4.7964601769911503</v>
      </c>
      <c r="P3" s="15">
        <v>4.6842105263157894</v>
      </c>
      <c r="Q3" s="15">
        <v>4.4035087719298245</v>
      </c>
      <c r="R3" s="15">
        <v>3.6036036036036037</v>
      </c>
      <c r="S3" s="15">
        <v>3.4824561403508771</v>
      </c>
      <c r="T3" s="15">
        <v>3.6106194690265485</v>
      </c>
      <c r="U3" s="15">
        <v>4.6607142857142856</v>
      </c>
      <c r="V3" s="15">
        <v>4.9115044247787614</v>
      </c>
      <c r="W3" s="15">
        <v>4.8584070796460175</v>
      </c>
      <c r="X3" s="15">
        <v>4.5309734513274336</v>
      </c>
      <c r="Y3" s="15">
        <v>4.610619469026549</v>
      </c>
      <c r="Z3" s="15">
        <v>4.1875</v>
      </c>
      <c r="AA3" s="15">
        <v>4.4513274336283182</v>
      </c>
      <c r="AB3" s="15">
        <v>4.4464285714285712</v>
      </c>
      <c r="AC3" s="15">
        <v>4.4601769911504423</v>
      </c>
      <c r="AD3" s="15">
        <v>4.1730769230769234</v>
      </c>
    </row>
    <row r="4" spans="1:30" ht="12.75" x14ac:dyDescent="0.2">
      <c r="A4" s="10" t="s">
        <v>54</v>
      </c>
      <c r="B4" s="12">
        <v>121</v>
      </c>
      <c r="C4" s="16">
        <v>66</v>
      </c>
      <c r="D4" s="13">
        <f t="shared" si="0"/>
        <v>0.54545454545454541</v>
      </c>
      <c r="E4" s="12">
        <v>40</v>
      </c>
      <c r="F4" s="12">
        <v>27</v>
      </c>
      <c r="G4" s="13">
        <f t="shared" si="1"/>
        <v>0.67500000000000004</v>
      </c>
      <c r="H4" s="12">
        <v>81</v>
      </c>
      <c r="I4" s="12">
        <v>39</v>
      </c>
      <c r="J4" s="13">
        <f t="shared" ref="J4:J12" si="2">I4/H4</f>
        <v>0.48148148148148145</v>
      </c>
      <c r="K4" s="15">
        <v>4.703125</v>
      </c>
      <c r="L4" s="15">
        <v>4.3728813559322033</v>
      </c>
      <c r="M4" s="15">
        <v>4.7846153846153845</v>
      </c>
      <c r="N4" s="15">
        <v>4.0333333333333332</v>
      </c>
      <c r="O4" s="15">
        <v>4.7846153846153845</v>
      </c>
      <c r="P4" s="15">
        <v>4.4461538461538463</v>
      </c>
      <c r="Q4" s="15">
        <v>4.6515151515151514</v>
      </c>
      <c r="R4" s="15">
        <v>4.096774193548387</v>
      </c>
      <c r="S4" s="15">
        <v>4.265625</v>
      </c>
      <c r="T4" s="15">
        <v>4.1428571428571432</v>
      </c>
      <c r="U4" s="15">
        <v>4.6307692307692312</v>
      </c>
      <c r="V4" s="15">
        <v>4.9375</v>
      </c>
      <c r="W4" s="15">
        <v>4.8615384615384611</v>
      </c>
      <c r="X4" s="15">
        <v>4.6769230769230772</v>
      </c>
      <c r="Y4" s="15">
        <v>4.5538461538461537</v>
      </c>
      <c r="Z4" s="15">
        <v>4.580645161290323</v>
      </c>
      <c r="AA4" s="15">
        <v>4.65625</v>
      </c>
      <c r="AB4" s="15">
        <v>4.412698412698413</v>
      </c>
      <c r="AC4" s="15">
        <v>4.5245901639344259</v>
      </c>
      <c r="AD4" s="15">
        <v>3.6727272727272728</v>
      </c>
    </row>
    <row r="5" spans="1:30" ht="12.75" x14ac:dyDescent="0.2">
      <c r="A5" s="10" t="s">
        <v>13</v>
      </c>
      <c r="B5" s="12">
        <v>117</v>
      </c>
      <c r="C5" s="16">
        <v>69</v>
      </c>
      <c r="D5" s="13">
        <f t="shared" si="0"/>
        <v>0.58974358974358976</v>
      </c>
      <c r="E5" s="12">
        <v>46</v>
      </c>
      <c r="F5" s="12">
        <v>31</v>
      </c>
      <c r="G5" s="13">
        <f t="shared" si="1"/>
        <v>0.67391304347826086</v>
      </c>
      <c r="H5" s="12">
        <v>71</v>
      </c>
      <c r="I5" s="12">
        <v>38</v>
      </c>
      <c r="J5" s="13">
        <f t="shared" si="2"/>
        <v>0.53521126760563376</v>
      </c>
      <c r="K5" s="15">
        <v>4.7647058823529411</v>
      </c>
      <c r="L5" s="15">
        <v>4.4242424242424239</v>
      </c>
      <c r="M5" s="15">
        <v>4.8405797101449277</v>
      </c>
      <c r="N5" s="15">
        <v>3.7627118644067798</v>
      </c>
      <c r="O5" s="15">
        <v>4.8235294117647056</v>
      </c>
      <c r="P5" s="15">
        <v>4.6521739130434785</v>
      </c>
      <c r="Q5" s="15">
        <v>4.1594202898550723</v>
      </c>
      <c r="R5" s="15">
        <v>3.25</v>
      </c>
      <c r="S5" s="15">
        <v>3.2941176470588234</v>
      </c>
      <c r="T5" s="15">
        <v>3.5147058823529411</v>
      </c>
      <c r="U5" s="15">
        <v>4.4696969696969697</v>
      </c>
      <c r="V5" s="15">
        <v>4.9402985074626864</v>
      </c>
      <c r="W5" s="15">
        <v>4.8939393939393936</v>
      </c>
      <c r="X5" s="15">
        <v>4.5</v>
      </c>
      <c r="Y5" s="15">
        <v>4.4626865671641793</v>
      </c>
      <c r="Z5" s="15">
        <v>4</v>
      </c>
      <c r="AA5" s="15">
        <v>4.2537313432835822</v>
      </c>
      <c r="AB5" s="15">
        <v>4.4090909090909092</v>
      </c>
      <c r="AC5" s="15">
        <v>4.2461538461538462</v>
      </c>
      <c r="AD5" s="15">
        <v>3.7636363636363637</v>
      </c>
    </row>
    <row r="6" spans="1:30" ht="12.75" x14ac:dyDescent="0.2">
      <c r="A6" s="10" t="s">
        <v>14</v>
      </c>
      <c r="B6" s="12">
        <v>143</v>
      </c>
      <c r="C6" s="16">
        <v>113</v>
      </c>
      <c r="D6" s="13">
        <f t="shared" si="0"/>
        <v>0.79020979020979021</v>
      </c>
      <c r="E6" s="12">
        <v>71</v>
      </c>
      <c r="F6" s="12">
        <v>60</v>
      </c>
      <c r="G6" s="13">
        <f t="shared" si="1"/>
        <v>0.84507042253521125</v>
      </c>
      <c r="H6" s="12">
        <v>72</v>
      </c>
      <c r="I6" s="12">
        <v>53</v>
      </c>
      <c r="J6" s="13">
        <f t="shared" si="2"/>
        <v>0.73611111111111116</v>
      </c>
      <c r="K6" s="15">
        <v>4.8303571428571432</v>
      </c>
      <c r="L6" s="15">
        <v>4.5849056603773581</v>
      </c>
      <c r="M6" s="15">
        <v>4.7946428571428568</v>
      </c>
      <c r="N6" s="15">
        <v>4.2121212121212119</v>
      </c>
      <c r="O6" s="15">
        <v>4.7767857142857144</v>
      </c>
      <c r="P6" s="15">
        <v>4.5486725663716818</v>
      </c>
      <c r="Q6" s="15">
        <v>4.4247787610619467</v>
      </c>
      <c r="R6" s="15">
        <v>3.6576576576576576</v>
      </c>
      <c r="S6" s="15">
        <v>3.7876106194690267</v>
      </c>
      <c r="T6" s="15">
        <v>3.8545454545454545</v>
      </c>
      <c r="U6" s="15">
        <v>4.5585585585585582</v>
      </c>
      <c r="V6" s="15">
        <v>4.9189189189189193</v>
      </c>
      <c r="W6" s="15">
        <v>4.8482142857142856</v>
      </c>
      <c r="X6" s="15">
        <v>4.5446428571428568</v>
      </c>
      <c r="Y6" s="15">
        <v>4.5892857142857144</v>
      </c>
      <c r="Z6" s="15">
        <v>4.0540540540540544</v>
      </c>
      <c r="AA6" s="15">
        <v>4.4107142857142856</v>
      </c>
      <c r="AB6" s="15">
        <v>4.5185185185185182</v>
      </c>
      <c r="AC6" s="15">
        <v>4.5428571428571427</v>
      </c>
      <c r="AD6" s="15">
        <v>3.9775280898876404</v>
      </c>
    </row>
    <row r="7" spans="1:30" ht="12.75" x14ac:dyDescent="0.2">
      <c r="A7" s="10" t="s">
        <v>15</v>
      </c>
      <c r="B7" s="12">
        <v>65</v>
      </c>
      <c r="C7" s="16">
        <v>29</v>
      </c>
      <c r="D7" s="13">
        <f t="shared" si="0"/>
        <v>0.44615384615384618</v>
      </c>
      <c r="E7" s="12">
        <v>26</v>
      </c>
      <c r="F7" s="12">
        <v>16</v>
      </c>
      <c r="G7" s="13">
        <f t="shared" si="1"/>
        <v>0.61538461538461542</v>
      </c>
      <c r="H7" s="12">
        <v>39</v>
      </c>
      <c r="I7" s="12">
        <v>13</v>
      </c>
      <c r="J7" s="13">
        <f t="shared" si="2"/>
        <v>0.33333333333333331</v>
      </c>
      <c r="K7" s="15">
        <v>4.6071428571428568</v>
      </c>
      <c r="L7" s="15">
        <v>4.3076923076923075</v>
      </c>
      <c r="M7" s="15">
        <v>4.6206896551724137</v>
      </c>
      <c r="N7" s="15">
        <v>4.0370370370370372</v>
      </c>
      <c r="O7" s="15">
        <v>4.5172413793103452</v>
      </c>
      <c r="P7" s="15">
        <v>4.2758620689655169</v>
      </c>
      <c r="Q7" s="15">
        <v>4.3448275862068968</v>
      </c>
      <c r="R7" s="15">
        <v>3.6071428571428572</v>
      </c>
      <c r="S7" s="15">
        <v>4</v>
      </c>
      <c r="T7" s="15">
        <v>4.1034482758620694</v>
      </c>
      <c r="U7" s="15">
        <v>4.3928571428571432</v>
      </c>
      <c r="V7" s="15">
        <v>4.7931034482758621</v>
      </c>
      <c r="W7" s="15">
        <v>4.8965517241379306</v>
      </c>
      <c r="X7" s="15">
        <v>4.6296296296296298</v>
      </c>
      <c r="Y7" s="15">
        <v>4.7142857142857144</v>
      </c>
      <c r="Z7" s="15">
        <v>4.1724137931034484</v>
      </c>
      <c r="AA7" s="15">
        <v>4.4482758620689653</v>
      </c>
      <c r="AB7" s="15">
        <v>4.4137931034482758</v>
      </c>
      <c r="AC7" s="15">
        <v>4.5862068965517242</v>
      </c>
      <c r="AD7" s="15">
        <v>3.9629629629629628</v>
      </c>
    </row>
    <row r="8" spans="1:30" ht="12.75" x14ac:dyDescent="0.2">
      <c r="A8" s="10" t="s">
        <v>38</v>
      </c>
      <c r="B8" s="12">
        <v>42</v>
      </c>
      <c r="C8" s="16">
        <v>20</v>
      </c>
      <c r="D8" s="13">
        <f t="shared" si="0"/>
        <v>0.47619047619047616</v>
      </c>
      <c r="E8" s="12">
        <v>40</v>
      </c>
      <c r="F8" s="12">
        <v>20</v>
      </c>
      <c r="G8" s="13">
        <f t="shared" si="1"/>
        <v>0.5</v>
      </c>
      <c r="H8" s="12">
        <v>2</v>
      </c>
      <c r="I8" s="12"/>
      <c r="J8" s="13"/>
      <c r="K8" s="15">
        <v>4.8</v>
      </c>
      <c r="L8" s="15">
        <v>4.95</v>
      </c>
      <c r="M8" s="15">
        <v>4.8499999999999996</v>
      </c>
      <c r="N8" s="15">
        <v>4.8499999999999996</v>
      </c>
      <c r="O8" s="15">
        <v>5</v>
      </c>
      <c r="P8" s="15">
        <v>4.8499999999999996</v>
      </c>
      <c r="Q8" s="15">
        <v>5</v>
      </c>
      <c r="R8" s="15">
        <v>4.2</v>
      </c>
      <c r="S8" s="15">
        <v>4.6315789473684212</v>
      </c>
      <c r="T8" s="15">
        <v>4.5</v>
      </c>
      <c r="U8" s="15">
        <v>4.95</v>
      </c>
      <c r="V8" s="15">
        <v>4.95</v>
      </c>
      <c r="W8" s="15">
        <v>4.95</v>
      </c>
      <c r="X8" s="15">
        <v>4.9000000000000004</v>
      </c>
      <c r="Y8" s="15">
        <v>4.9444444444444446</v>
      </c>
      <c r="Z8" s="15">
        <v>4.8499999999999996</v>
      </c>
      <c r="AA8" s="15">
        <v>4.95</v>
      </c>
      <c r="AB8" s="15">
        <v>4.8499999999999996</v>
      </c>
      <c r="AC8" s="15">
        <v>4.8499999999999996</v>
      </c>
      <c r="AD8" s="15">
        <v>4.8499999999999996</v>
      </c>
    </row>
    <row r="9" spans="1:30" ht="12.75" x14ac:dyDescent="0.2">
      <c r="A9" s="10" t="s">
        <v>16</v>
      </c>
      <c r="B9" s="12">
        <v>122</v>
      </c>
      <c r="C9" s="16">
        <v>81</v>
      </c>
      <c r="D9" s="13">
        <f t="shared" si="0"/>
        <v>0.66393442622950816</v>
      </c>
      <c r="E9" s="12">
        <v>50</v>
      </c>
      <c r="F9" s="12">
        <v>38</v>
      </c>
      <c r="G9" s="13">
        <f t="shared" si="1"/>
        <v>0.76</v>
      </c>
      <c r="H9" s="12">
        <v>72</v>
      </c>
      <c r="I9" s="12">
        <v>43</v>
      </c>
      <c r="J9" s="13">
        <f t="shared" si="2"/>
        <v>0.59722222222222221</v>
      </c>
      <c r="K9" s="15">
        <v>4.7625000000000002</v>
      </c>
      <c r="L9" s="15">
        <v>4.3561643835616435</v>
      </c>
      <c r="M9" s="15">
        <v>4.6624999999999996</v>
      </c>
      <c r="N9" s="15">
        <v>4.0333333333333332</v>
      </c>
      <c r="O9" s="15">
        <v>4.7249999999999996</v>
      </c>
      <c r="P9" s="15">
        <v>4.4938271604938276</v>
      </c>
      <c r="Q9" s="15">
        <v>4.1975308641975309</v>
      </c>
      <c r="R9" s="15">
        <v>3.5</v>
      </c>
      <c r="S9" s="15">
        <v>4.0875000000000004</v>
      </c>
      <c r="T9" s="15">
        <v>4.1012658227848098</v>
      </c>
      <c r="U9" s="15">
        <v>4.4749999999999996</v>
      </c>
      <c r="V9" s="15">
        <v>4.9000000000000004</v>
      </c>
      <c r="W9" s="15">
        <v>4.7974683544303796</v>
      </c>
      <c r="X9" s="15">
        <v>4.4124999999999996</v>
      </c>
      <c r="Y9" s="15">
        <v>4.5316455696202533</v>
      </c>
      <c r="Z9" s="15">
        <v>4.2716049382716053</v>
      </c>
      <c r="AA9" s="15">
        <v>4.25</v>
      </c>
      <c r="AB9" s="15">
        <v>4.3194444444444446</v>
      </c>
      <c r="AC9" s="15">
        <v>4.2285714285714286</v>
      </c>
      <c r="AD9" s="15">
        <v>3</v>
      </c>
    </row>
    <row r="10" spans="1:30" ht="12.75" x14ac:dyDescent="0.2">
      <c r="A10" s="10" t="s">
        <v>17</v>
      </c>
      <c r="B10" s="12">
        <v>149</v>
      </c>
      <c r="C10" s="16">
        <v>61</v>
      </c>
      <c r="D10" s="13">
        <f t="shared" si="0"/>
        <v>0.40939597315436244</v>
      </c>
      <c r="E10" s="12">
        <v>49</v>
      </c>
      <c r="F10" s="12">
        <v>20</v>
      </c>
      <c r="G10" s="13">
        <f t="shared" si="1"/>
        <v>0.40816326530612246</v>
      </c>
      <c r="H10" s="12">
        <v>100</v>
      </c>
      <c r="I10" s="12">
        <v>41</v>
      </c>
      <c r="J10" s="13">
        <f t="shared" si="2"/>
        <v>0.41</v>
      </c>
      <c r="K10" s="15">
        <v>4.5166666666666666</v>
      </c>
      <c r="L10" s="15">
        <v>4.5438596491228074</v>
      </c>
      <c r="M10" s="15">
        <v>4.8</v>
      </c>
      <c r="N10" s="15">
        <v>4.2033898305084749</v>
      </c>
      <c r="O10" s="15">
        <v>4.8166666666666664</v>
      </c>
      <c r="P10" s="15">
        <v>4.8032786885245899</v>
      </c>
      <c r="Q10" s="15">
        <v>4.5245901639344259</v>
      </c>
      <c r="R10" s="15">
        <v>3.6271186440677967</v>
      </c>
      <c r="S10" s="15">
        <v>3.557377049180328</v>
      </c>
      <c r="T10" s="15">
        <v>3.9166666666666665</v>
      </c>
      <c r="U10" s="15">
        <v>4.5517241379310347</v>
      </c>
      <c r="V10" s="15">
        <v>4.8524590163934427</v>
      </c>
      <c r="W10" s="15">
        <v>4.9016393442622954</v>
      </c>
      <c r="X10" s="15">
        <v>4.6440677966101696</v>
      </c>
      <c r="Y10" s="15">
        <v>4.4464285714285712</v>
      </c>
      <c r="Z10" s="15">
        <v>3.6557377049180326</v>
      </c>
      <c r="AA10" s="15">
        <v>4.5166666666666666</v>
      </c>
      <c r="AB10" s="15">
        <v>4.3620689655172411</v>
      </c>
      <c r="AC10" s="15">
        <v>4.5614035087719298</v>
      </c>
      <c r="AD10" s="15">
        <v>4.1960784313725492</v>
      </c>
    </row>
    <row r="11" spans="1:30" ht="24" x14ac:dyDescent="0.2">
      <c r="A11" s="10" t="s">
        <v>18</v>
      </c>
      <c r="B11" s="12">
        <v>72</v>
      </c>
      <c r="C11" s="16">
        <v>49</v>
      </c>
      <c r="D11" s="13">
        <f t="shared" si="0"/>
        <v>0.68055555555555558</v>
      </c>
      <c r="E11" s="12">
        <v>46</v>
      </c>
      <c r="F11" s="12">
        <v>29</v>
      </c>
      <c r="G11" s="13">
        <f t="shared" si="1"/>
        <v>0.63043478260869568</v>
      </c>
      <c r="H11" s="12">
        <v>26</v>
      </c>
      <c r="I11" s="12">
        <v>20</v>
      </c>
      <c r="J11" s="13">
        <f t="shared" si="2"/>
        <v>0.76923076923076927</v>
      </c>
      <c r="K11" s="15">
        <v>4.708333333333333</v>
      </c>
      <c r="L11" s="15">
        <v>4.4680851063829783</v>
      </c>
      <c r="M11" s="15">
        <v>4.75</v>
      </c>
      <c r="N11" s="15">
        <v>4.0888888888888886</v>
      </c>
      <c r="O11" s="15">
        <v>4.8297872340425529</v>
      </c>
      <c r="P11" s="15">
        <v>4.333333333333333</v>
      </c>
      <c r="Q11" s="15">
        <v>4.042553191489362</v>
      </c>
      <c r="R11" s="15">
        <v>3.4468085106382977</v>
      </c>
      <c r="S11" s="15">
        <v>3.9375</v>
      </c>
      <c r="T11" s="15">
        <v>3.625</v>
      </c>
      <c r="U11" s="15">
        <v>4.520833333333333</v>
      </c>
      <c r="V11" s="15">
        <v>4.833333333333333</v>
      </c>
      <c r="W11" s="15">
        <v>4.666666666666667</v>
      </c>
      <c r="X11" s="15">
        <v>4.3829787234042552</v>
      </c>
      <c r="Y11" s="15">
        <v>4.4883720930232558</v>
      </c>
      <c r="Z11" s="15">
        <v>3.9375</v>
      </c>
      <c r="AA11" s="15">
        <v>4.145833333333333</v>
      </c>
      <c r="AB11" s="15">
        <v>4.4042553191489358</v>
      </c>
      <c r="AC11" s="15">
        <v>4.4468085106382977</v>
      </c>
      <c r="AD11" s="15">
        <v>4</v>
      </c>
    </row>
    <row r="12" spans="1:30" ht="24" x14ac:dyDescent="0.2">
      <c r="A12" s="10" t="s">
        <v>51</v>
      </c>
      <c r="B12" s="12">
        <v>52</v>
      </c>
      <c r="C12" s="16">
        <v>37</v>
      </c>
      <c r="D12" s="13">
        <f t="shared" si="0"/>
        <v>0.71153846153846156</v>
      </c>
      <c r="E12" s="12">
        <v>46</v>
      </c>
      <c r="F12" s="12">
        <v>33</v>
      </c>
      <c r="G12" s="13">
        <f t="shared" si="1"/>
        <v>0.71739130434782605</v>
      </c>
      <c r="H12" s="12">
        <v>6</v>
      </c>
      <c r="I12" s="12">
        <v>4</v>
      </c>
      <c r="J12" s="13">
        <f t="shared" si="2"/>
        <v>0.66666666666666663</v>
      </c>
      <c r="K12" s="15">
        <v>4.8378378378378377</v>
      </c>
      <c r="L12" s="15">
        <v>4.4594594594594597</v>
      </c>
      <c r="M12" s="15">
        <v>4.8108108108108105</v>
      </c>
      <c r="N12" s="15">
        <v>4.5405405405405403</v>
      </c>
      <c r="O12" s="15">
        <v>4.7297297297297298</v>
      </c>
      <c r="P12" s="15">
        <v>4.8108108108108105</v>
      </c>
      <c r="Q12" s="15">
        <v>4.5945945945945947</v>
      </c>
      <c r="R12" s="15">
        <v>3.8648648648648649</v>
      </c>
      <c r="S12" s="15">
        <v>4.2162162162162158</v>
      </c>
      <c r="T12" s="15">
        <v>4.2702702702702702</v>
      </c>
      <c r="U12" s="15">
        <v>4.6216216216216219</v>
      </c>
      <c r="V12" s="15">
        <v>4.8108108108108105</v>
      </c>
      <c r="W12" s="15">
        <v>4.8378378378378377</v>
      </c>
      <c r="X12" s="15">
        <v>4.5135135135135132</v>
      </c>
      <c r="Y12" s="15">
        <v>4.5135135135135132</v>
      </c>
      <c r="Z12" s="15">
        <v>4.4324324324324325</v>
      </c>
      <c r="AA12" s="15">
        <v>4.5675675675675675</v>
      </c>
      <c r="AB12" s="15">
        <v>4.5135135135135132</v>
      </c>
      <c r="AC12" s="15">
        <v>4.5945945945945947</v>
      </c>
      <c r="AD12" s="15">
        <v>4.1470588235294121</v>
      </c>
    </row>
    <row r="13" spans="1:30" ht="12.75" x14ac:dyDescent="0.2">
      <c r="A13" s="10" t="s">
        <v>19</v>
      </c>
      <c r="B13" s="12">
        <v>99</v>
      </c>
      <c r="C13" s="16">
        <v>68</v>
      </c>
      <c r="D13" s="13">
        <f t="shared" si="0"/>
        <v>0.68686868686868685</v>
      </c>
      <c r="E13" s="12">
        <v>55</v>
      </c>
      <c r="F13" s="12">
        <v>38</v>
      </c>
      <c r="G13" s="13">
        <f t="shared" si="1"/>
        <v>0.69090909090909092</v>
      </c>
      <c r="H13" s="12">
        <v>44</v>
      </c>
      <c r="I13" s="12">
        <v>30</v>
      </c>
      <c r="J13" s="13">
        <f t="shared" ref="J13:J22" si="3">I13/H13</f>
        <v>0.68181818181818177</v>
      </c>
      <c r="K13" s="15">
        <v>4.8208955223880601</v>
      </c>
      <c r="L13" s="15">
        <v>4.53125</v>
      </c>
      <c r="M13" s="15">
        <v>4.7941176470588234</v>
      </c>
      <c r="N13" s="15">
        <v>4.253968253968254</v>
      </c>
      <c r="O13" s="15">
        <v>4.7352941176470589</v>
      </c>
      <c r="P13" s="15">
        <v>4.367647058823529</v>
      </c>
      <c r="Q13" s="15">
        <v>4.4411764705882355</v>
      </c>
      <c r="R13" s="15">
        <v>3.606060606060606</v>
      </c>
      <c r="S13" s="15">
        <v>3.9558823529411766</v>
      </c>
      <c r="T13" s="15">
        <v>3.955223880597015</v>
      </c>
      <c r="U13" s="15">
        <v>4.6470588235294121</v>
      </c>
      <c r="V13" s="15">
        <v>4.882352941176471</v>
      </c>
      <c r="W13" s="15">
        <v>4.7647058823529411</v>
      </c>
      <c r="X13" s="15">
        <v>4.5970149253731343</v>
      </c>
      <c r="Y13" s="15">
        <v>4.6769230769230772</v>
      </c>
      <c r="Z13" s="15">
        <v>4.3134328358208958</v>
      </c>
      <c r="AA13" s="15">
        <v>4.4393939393939394</v>
      </c>
      <c r="AB13" s="15">
        <v>4.6190476190476186</v>
      </c>
      <c r="AC13" s="15">
        <v>4.666666666666667</v>
      </c>
      <c r="AD13" s="15">
        <v>4.0408163265306118</v>
      </c>
    </row>
    <row r="14" spans="1:30" ht="24" x14ac:dyDescent="0.2">
      <c r="A14" s="10" t="s">
        <v>55</v>
      </c>
      <c r="B14" s="12">
        <v>91</v>
      </c>
      <c r="C14" s="16">
        <v>53</v>
      </c>
      <c r="D14" s="13">
        <f t="shared" si="0"/>
        <v>0.58241758241758246</v>
      </c>
      <c r="E14" s="12">
        <v>52</v>
      </c>
      <c r="F14" s="12">
        <v>34</v>
      </c>
      <c r="G14" s="13">
        <f t="shared" si="1"/>
        <v>0.65384615384615385</v>
      </c>
      <c r="H14" s="12">
        <v>39</v>
      </c>
      <c r="I14" s="12">
        <v>19</v>
      </c>
      <c r="J14" s="13">
        <f t="shared" si="3"/>
        <v>0.48717948717948717</v>
      </c>
      <c r="K14" s="15">
        <v>4.7450980392156863</v>
      </c>
      <c r="L14" s="15">
        <v>4.34</v>
      </c>
      <c r="M14" s="15">
        <v>4.6981132075471699</v>
      </c>
      <c r="N14" s="15">
        <v>3.9767441860465116</v>
      </c>
      <c r="O14" s="15">
        <v>4.7307692307692308</v>
      </c>
      <c r="P14" s="15">
        <v>4.6792452830188678</v>
      </c>
      <c r="Q14" s="15">
        <v>4.6037735849056602</v>
      </c>
      <c r="R14" s="15">
        <v>3.2641509433962264</v>
      </c>
      <c r="S14" s="15">
        <v>3.8301886792452828</v>
      </c>
      <c r="T14" s="15">
        <v>3.8461538461538463</v>
      </c>
      <c r="U14" s="15">
        <v>4.2307692307692308</v>
      </c>
      <c r="V14" s="15">
        <v>4.7358490566037732</v>
      </c>
      <c r="W14" s="15">
        <v>4.7924528301886795</v>
      </c>
      <c r="X14" s="15">
        <v>4.4716981132075473</v>
      </c>
      <c r="Y14" s="15">
        <v>4.3773584905660377</v>
      </c>
      <c r="Z14" s="15">
        <v>4.0192307692307692</v>
      </c>
      <c r="AA14" s="15">
        <v>4.2452830188679247</v>
      </c>
      <c r="AB14" s="15">
        <v>4.395833333333333</v>
      </c>
      <c r="AC14" s="15">
        <v>4.3061224489795915</v>
      </c>
      <c r="AD14" s="15">
        <v>4.2</v>
      </c>
    </row>
    <row r="15" spans="1:30" ht="24" x14ac:dyDescent="0.2">
      <c r="A15" s="10" t="s">
        <v>20</v>
      </c>
      <c r="B15" s="12">
        <v>78</v>
      </c>
      <c r="C15" s="16">
        <v>51</v>
      </c>
      <c r="D15" s="13">
        <f t="shared" si="0"/>
        <v>0.65384615384615385</v>
      </c>
      <c r="E15" s="12">
        <v>42</v>
      </c>
      <c r="F15" s="12">
        <v>33</v>
      </c>
      <c r="G15" s="13">
        <f t="shared" si="1"/>
        <v>0.7857142857142857</v>
      </c>
      <c r="H15" s="12">
        <v>36</v>
      </c>
      <c r="I15" s="12">
        <v>18</v>
      </c>
      <c r="J15" s="13">
        <f t="shared" si="3"/>
        <v>0.5</v>
      </c>
      <c r="K15" s="15">
        <v>4.6862745098039218</v>
      </c>
      <c r="L15" s="15">
        <v>4.3673469387755102</v>
      </c>
      <c r="M15" s="15">
        <v>4.7058823529411766</v>
      </c>
      <c r="N15" s="15">
        <v>3.8958333333333335</v>
      </c>
      <c r="O15" s="15">
        <v>4.6862745098039218</v>
      </c>
      <c r="P15" s="15">
        <v>4.6274509803921573</v>
      </c>
      <c r="Q15" s="15">
        <v>4.7450980392156863</v>
      </c>
      <c r="R15" s="15">
        <v>3.4509803921568629</v>
      </c>
      <c r="S15" s="15">
        <v>3.5490196078431371</v>
      </c>
      <c r="T15" s="15">
        <v>3.8235294117647061</v>
      </c>
      <c r="U15" s="15">
        <v>4.4285714285714288</v>
      </c>
      <c r="V15" s="15">
        <v>4.8039215686274508</v>
      </c>
      <c r="W15" s="15">
        <v>4.5882352941176467</v>
      </c>
      <c r="X15" s="15">
        <v>4.3921568627450984</v>
      </c>
      <c r="Y15" s="15">
        <v>4.2352941176470589</v>
      </c>
      <c r="Z15" s="15">
        <v>3.7254901960784315</v>
      </c>
      <c r="AA15" s="15">
        <v>4.1764705882352944</v>
      </c>
      <c r="AB15" s="15">
        <v>4.4489795918367347</v>
      </c>
      <c r="AC15" s="15">
        <v>4.4375</v>
      </c>
      <c r="AD15" s="15">
        <v>4.204081632653061</v>
      </c>
    </row>
    <row r="16" spans="1:30" ht="24" x14ac:dyDescent="0.2">
      <c r="A16" s="10" t="s">
        <v>21</v>
      </c>
      <c r="B16" s="12">
        <v>78</v>
      </c>
      <c r="C16" s="16">
        <v>52</v>
      </c>
      <c r="D16" s="13">
        <f t="shared" si="0"/>
        <v>0.66666666666666663</v>
      </c>
      <c r="E16" s="12">
        <v>42</v>
      </c>
      <c r="F16" s="12">
        <v>33</v>
      </c>
      <c r="G16" s="13">
        <f t="shared" si="1"/>
        <v>0.7857142857142857</v>
      </c>
      <c r="H16" s="12">
        <v>36</v>
      </c>
      <c r="I16" s="12">
        <v>19</v>
      </c>
      <c r="J16" s="13">
        <f t="shared" si="3"/>
        <v>0.52777777777777779</v>
      </c>
      <c r="K16" s="15">
        <v>4.6730769230769234</v>
      </c>
      <c r="L16" s="15">
        <v>4.3673469387755102</v>
      </c>
      <c r="M16" s="15">
        <v>4.6923076923076925</v>
      </c>
      <c r="N16" s="15">
        <v>3.8913043478260869</v>
      </c>
      <c r="O16" s="15">
        <v>4.6862745098039218</v>
      </c>
      <c r="P16" s="15">
        <v>4.6730769230769234</v>
      </c>
      <c r="Q16" s="15">
        <v>4.68</v>
      </c>
      <c r="R16" s="15">
        <v>3.4807692307692308</v>
      </c>
      <c r="S16" s="15">
        <v>3.5384615384615383</v>
      </c>
      <c r="T16" s="15">
        <v>3.8269230769230771</v>
      </c>
      <c r="U16" s="15">
        <v>4.4800000000000004</v>
      </c>
      <c r="V16" s="15">
        <v>4.7884615384615383</v>
      </c>
      <c r="W16" s="15">
        <v>4.6923076923076925</v>
      </c>
      <c r="X16" s="15">
        <v>4.384615384615385</v>
      </c>
      <c r="Y16" s="15">
        <v>4.3269230769230766</v>
      </c>
      <c r="Z16" s="15">
        <v>3.8461538461538463</v>
      </c>
      <c r="AA16" s="15">
        <v>4.2307692307692308</v>
      </c>
      <c r="AB16" s="15">
        <v>4.4693877551020407</v>
      </c>
      <c r="AC16" s="15">
        <v>4.4468085106382977</v>
      </c>
      <c r="AD16" s="15">
        <v>4.0204081632653059</v>
      </c>
    </row>
    <row r="17" spans="1:30" ht="36" x14ac:dyDescent="0.2">
      <c r="A17" s="10" t="s">
        <v>22</v>
      </c>
      <c r="B17" s="12">
        <v>151</v>
      </c>
      <c r="C17" s="16">
        <v>107</v>
      </c>
      <c r="D17" s="13">
        <f t="shared" si="0"/>
        <v>0.70860927152317876</v>
      </c>
      <c r="E17" s="12">
        <v>78</v>
      </c>
      <c r="F17" s="12">
        <v>54</v>
      </c>
      <c r="G17" s="13">
        <f t="shared" si="1"/>
        <v>0.69230769230769229</v>
      </c>
      <c r="H17" s="12">
        <v>73</v>
      </c>
      <c r="I17" s="12">
        <v>53</v>
      </c>
      <c r="J17" s="13">
        <f t="shared" si="3"/>
        <v>0.72602739726027399</v>
      </c>
      <c r="K17" s="15">
        <v>4.8118811881188117</v>
      </c>
      <c r="L17" s="15">
        <v>4.1067961165048548</v>
      </c>
      <c r="M17" s="15">
        <v>4.7692307692307692</v>
      </c>
      <c r="N17" s="15">
        <v>3.9255319148936172</v>
      </c>
      <c r="O17" s="15">
        <v>4.7757009345794392</v>
      </c>
      <c r="P17" s="15">
        <v>4.4579439252336446</v>
      </c>
      <c r="Q17" s="15">
        <v>4.4905660377358494</v>
      </c>
      <c r="R17" s="15">
        <v>3.3689320388349513</v>
      </c>
      <c r="S17" s="15">
        <v>3.8504672897196262</v>
      </c>
      <c r="T17" s="15">
        <v>3.7450980392156863</v>
      </c>
      <c r="U17" s="15">
        <v>4.4158415841584162</v>
      </c>
      <c r="V17" s="15">
        <v>4.865384615384615</v>
      </c>
      <c r="W17" s="15">
        <v>4.8285714285714283</v>
      </c>
      <c r="X17" s="15">
        <v>4.3365384615384617</v>
      </c>
      <c r="Y17" s="15">
        <v>4.2427184466019421</v>
      </c>
      <c r="Z17" s="15">
        <v>3.8557692307692308</v>
      </c>
      <c r="AA17" s="15">
        <v>4.1553398058252426</v>
      </c>
      <c r="AB17" s="15">
        <v>4.38</v>
      </c>
      <c r="AC17" s="15">
        <v>4.34375</v>
      </c>
      <c r="AD17" s="15">
        <v>3.375</v>
      </c>
    </row>
    <row r="18" spans="1:30" ht="12.75" x14ac:dyDescent="0.2">
      <c r="A18" s="10" t="s">
        <v>23</v>
      </c>
      <c r="B18" s="12">
        <v>91</v>
      </c>
      <c r="C18" s="16">
        <v>65</v>
      </c>
      <c r="D18" s="13">
        <f t="shared" si="0"/>
        <v>0.7142857142857143</v>
      </c>
      <c r="E18" s="12">
        <v>40</v>
      </c>
      <c r="F18" s="12">
        <v>31</v>
      </c>
      <c r="G18" s="13">
        <f t="shared" si="1"/>
        <v>0.77500000000000002</v>
      </c>
      <c r="H18" s="12">
        <v>51</v>
      </c>
      <c r="I18" s="12">
        <v>34</v>
      </c>
      <c r="J18" s="13">
        <f t="shared" si="3"/>
        <v>0.66666666666666663</v>
      </c>
      <c r="K18" s="15">
        <v>4.765625</v>
      </c>
      <c r="L18" s="15">
        <v>4.2950819672131146</v>
      </c>
      <c r="M18" s="15">
        <v>4.578125</v>
      </c>
      <c r="N18" s="15">
        <v>3.9137931034482758</v>
      </c>
      <c r="O18" s="15">
        <v>4.671875</v>
      </c>
      <c r="P18" s="15">
        <v>4.296875</v>
      </c>
      <c r="Q18" s="15">
        <v>4.15625</v>
      </c>
      <c r="R18" s="15">
        <v>2.9841269841269842</v>
      </c>
      <c r="S18" s="15">
        <v>3.6190476190476191</v>
      </c>
      <c r="T18" s="15">
        <v>3.5483870967741935</v>
      </c>
      <c r="U18" s="15">
        <v>4.4761904761904763</v>
      </c>
      <c r="V18" s="15">
        <v>4.75</v>
      </c>
      <c r="W18" s="15">
        <v>4.6190476190476186</v>
      </c>
      <c r="X18" s="15">
        <v>4.21875</v>
      </c>
      <c r="Y18" s="15">
        <v>4.28125</v>
      </c>
      <c r="Z18" s="15">
        <v>3.859375</v>
      </c>
      <c r="AA18" s="15">
        <v>4.15625</v>
      </c>
      <c r="AB18" s="15">
        <v>4.2380952380952381</v>
      </c>
      <c r="AC18" s="15">
        <v>4.129032258064516</v>
      </c>
      <c r="AD18" s="15">
        <v>3.7586206896551726</v>
      </c>
    </row>
    <row r="19" spans="1:30" ht="36" x14ac:dyDescent="0.2">
      <c r="A19" s="10" t="s">
        <v>24</v>
      </c>
      <c r="B19" s="12">
        <v>97</v>
      </c>
      <c r="C19" s="16">
        <v>67</v>
      </c>
      <c r="D19" s="13">
        <f t="shared" si="0"/>
        <v>0.69072164948453607</v>
      </c>
      <c r="E19" s="12">
        <v>42</v>
      </c>
      <c r="F19" s="12">
        <v>33</v>
      </c>
      <c r="G19" s="13">
        <f t="shared" si="1"/>
        <v>0.7857142857142857</v>
      </c>
      <c r="H19" s="12">
        <v>55</v>
      </c>
      <c r="I19" s="12">
        <v>34</v>
      </c>
      <c r="J19" s="13">
        <f t="shared" si="3"/>
        <v>0.61818181818181817</v>
      </c>
      <c r="K19" s="15">
        <v>4.7727272727272725</v>
      </c>
      <c r="L19" s="15">
        <v>4.484375</v>
      </c>
      <c r="M19" s="15">
        <v>4.6969696969696972</v>
      </c>
      <c r="N19" s="15">
        <v>4.1525423728813555</v>
      </c>
      <c r="O19" s="15">
        <v>4.7727272727272725</v>
      </c>
      <c r="P19" s="15">
        <v>4.3030303030303028</v>
      </c>
      <c r="Q19" s="15">
        <v>4.0151515151515156</v>
      </c>
      <c r="R19" s="15">
        <v>3.1076923076923078</v>
      </c>
      <c r="S19" s="15">
        <v>3.5384615384615383</v>
      </c>
      <c r="T19" s="15">
        <v>3.5692307692307694</v>
      </c>
      <c r="U19" s="15">
        <v>4.5384615384615383</v>
      </c>
      <c r="V19" s="15">
        <v>4.7727272727272725</v>
      </c>
      <c r="W19" s="15">
        <v>4.6969696969696972</v>
      </c>
      <c r="X19" s="15">
        <v>4.3787878787878789</v>
      </c>
      <c r="Y19" s="15">
        <v>4.384615384615385</v>
      </c>
      <c r="Z19" s="15">
        <v>4.0151515151515156</v>
      </c>
      <c r="AA19" s="15">
        <v>4.2727272727272725</v>
      </c>
      <c r="AB19" s="15">
        <v>4.2769230769230768</v>
      </c>
      <c r="AC19" s="15">
        <v>4.290322580645161</v>
      </c>
      <c r="AD19" s="15">
        <v>3.75</v>
      </c>
    </row>
    <row r="20" spans="1:30" ht="24" x14ac:dyDescent="0.2">
      <c r="A20" s="10" t="s">
        <v>25</v>
      </c>
      <c r="B20" s="12">
        <v>105</v>
      </c>
      <c r="C20" s="16">
        <v>70</v>
      </c>
      <c r="D20" s="13">
        <f t="shared" si="0"/>
        <v>0.66666666666666663</v>
      </c>
      <c r="E20" s="12">
        <v>50</v>
      </c>
      <c r="F20" s="12">
        <v>41</v>
      </c>
      <c r="G20" s="13">
        <f t="shared" si="1"/>
        <v>0.82</v>
      </c>
      <c r="H20" s="12">
        <v>55</v>
      </c>
      <c r="I20" s="12">
        <v>29</v>
      </c>
      <c r="J20" s="13">
        <f t="shared" si="3"/>
        <v>0.52727272727272723</v>
      </c>
      <c r="K20" s="15">
        <v>4.8235294117647056</v>
      </c>
      <c r="L20" s="15">
        <v>4.3809523809523814</v>
      </c>
      <c r="M20" s="15">
        <v>4.8235294117647056</v>
      </c>
      <c r="N20" s="15">
        <v>3.96875</v>
      </c>
      <c r="O20" s="15">
        <v>4.7</v>
      </c>
      <c r="P20" s="15">
        <v>4.5217391304347823</v>
      </c>
      <c r="Q20" s="15">
        <v>4.4477611940298507</v>
      </c>
      <c r="R20" s="15">
        <v>3.5147058823529411</v>
      </c>
      <c r="S20" s="15">
        <v>3.3043478260869565</v>
      </c>
      <c r="T20" s="15">
        <v>3.6268656716417911</v>
      </c>
      <c r="U20" s="15">
        <v>4.5294117647058822</v>
      </c>
      <c r="V20" s="15">
        <v>4.8405797101449277</v>
      </c>
      <c r="W20" s="15">
        <v>4.7681159420289854</v>
      </c>
      <c r="X20" s="15">
        <v>4.4492753623188408</v>
      </c>
      <c r="Y20" s="15">
        <v>4.3970588235294121</v>
      </c>
      <c r="Z20" s="15">
        <v>4.0149253731343286</v>
      </c>
      <c r="AA20" s="15">
        <v>4.3134328358208958</v>
      </c>
      <c r="AB20" s="15">
        <v>4.0735294117647056</v>
      </c>
      <c r="AC20" s="15">
        <v>4.1492537313432836</v>
      </c>
      <c r="AD20" s="15">
        <v>3.6101694915254239</v>
      </c>
    </row>
    <row r="21" spans="1:30" ht="12.75" x14ac:dyDescent="0.2">
      <c r="A21" s="10" t="s">
        <v>26</v>
      </c>
      <c r="B21" s="12">
        <v>110</v>
      </c>
      <c r="C21" s="16">
        <v>60</v>
      </c>
      <c r="D21" s="13">
        <f t="shared" si="0"/>
        <v>0.54545454545454541</v>
      </c>
      <c r="E21" s="12">
        <v>57</v>
      </c>
      <c r="F21" s="12">
        <v>36</v>
      </c>
      <c r="G21" s="13">
        <f t="shared" si="1"/>
        <v>0.63157894736842102</v>
      </c>
      <c r="H21" s="12">
        <v>53</v>
      </c>
      <c r="I21" s="12">
        <v>24</v>
      </c>
      <c r="J21" s="13">
        <f t="shared" si="3"/>
        <v>0.45283018867924529</v>
      </c>
      <c r="K21" s="15">
        <v>4.7894736842105265</v>
      </c>
      <c r="L21" s="15">
        <v>4.5882352941176467</v>
      </c>
      <c r="M21" s="15">
        <v>4.7966101694915251</v>
      </c>
      <c r="N21" s="15">
        <v>4.1304347826086953</v>
      </c>
      <c r="O21" s="15">
        <v>4.5762711864406782</v>
      </c>
      <c r="P21" s="15">
        <v>4.4237288135593218</v>
      </c>
      <c r="Q21" s="15">
        <v>4.2881355932203391</v>
      </c>
      <c r="R21" s="15">
        <v>3.8245614035087718</v>
      </c>
      <c r="S21" s="15">
        <v>3.8983050847457625</v>
      </c>
      <c r="T21" s="15">
        <v>3.6964285714285716</v>
      </c>
      <c r="U21" s="15">
        <v>4.4576271186440675</v>
      </c>
      <c r="V21" s="15">
        <v>4.8644067796610173</v>
      </c>
      <c r="W21" s="15">
        <v>4.7457627118644066</v>
      </c>
      <c r="X21" s="15">
        <v>4.4915254237288131</v>
      </c>
      <c r="Y21" s="15">
        <v>4.4576271186440675</v>
      </c>
      <c r="Z21" s="15">
        <v>4.1379310344827589</v>
      </c>
      <c r="AA21" s="15">
        <v>4.4406779661016946</v>
      </c>
      <c r="AB21" s="15">
        <v>4.34</v>
      </c>
      <c r="AC21" s="15">
        <v>4.4130434782608692</v>
      </c>
      <c r="AD21" s="15">
        <v>3.8157894736842106</v>
      </c>
    </row>
    <row r="22" spans="1:30" ht="12.75" x14ac:dyDescent="0.2">
      <c r="A22" s="10" t="s">
        <v>27</v>
      </c>
      <c r="B22" s="12">
        <v>68</v>
      </c>
      <c r="C22" s="16">
        <v>39</v>
      </c>
      <c r="D22" s="13">
        <f t="shared" si="0"/>
        <v>0.57352941176470584</v>
      </c>
      <c r="E22" s="12">
        <v>36</v>
      </c>
      <c r="F22" s="12">
        <v>22</v>
      </c>
      <c r="G22" s="13">
        <f t="shared" si="1"/>
        <v>0.61111111111111116</v>
      </c>
      <c r="H22" s="12">
        <v>32</v>
      </c>
      <c r="I22" s="12">
        <v>17</v>
      </c>
      <c r="J22" s="13">
        <f t="shared" si="3"/>
        <v>0.53125</v>
      </c>
      <c r="K22" s="15">
        <v>4.5945945945945947</v>
      </c>
      <c r="L22" s="15">
        <v>4.1470588235294121</v>
      </c>
      <c r="M22" s="15">
        <v>4.6923076923076925</v>
      </c>
      <c r="N22" s="15">
        <v>3.7714285714285714</v>
      </c>
      <c r="O22" s="15">
        <v>4.7948717948717947</v>
      </c>
      <c r="P22" s="15">
        <v>4.384615384615385</v>
      </c>
      <c r="Q22" s="15">
        <v>4.3589743589743586</v>
      </c>
      <c r="R22" s="15">
        <v>3.1025641025641026</v>
      </c>
      <c r="S22" s="15">
        <v>3.5384615384615383</v>
      </c>
      <c r="T22" s="15">
        <v>3.8421052631578947</v>
      </c>
      <c r="U22" s="15">
        <v>4.2368421052631575</v>
      </c>
      <c r="V22" s="15">
        <v>4.7631578947368425</v>
      </c>
      <c r="W22" s="15">
        <v>4.7894736842105265</v>
      </c>
      <c r="X22" s="15">
        <v>4.5263157894736841</v>
      </c>
      <c r="Y22" s="15">
        <v>4.5263157894736841</v>
      </c>
      <c r="Z22" s="15">
        <v>4</v>
      </c>
      <c r="AA22" s="15">
        <v>4.4358974358974361</v>
      </c>
      <c r="AB22" s="15">
        <v>4.2368421052631575</v>
      </c>
      <c r="AC22" s="15">
        <v>4.2105263157894735</v>
      </c>
      <c r="AD22" s="15">
        <v>3.75</v>
      </c>
    </row>
    <row r="23" spans="1:30" ht="12.75" x14ac:dyDescent="0.2">
      <c r="A23" s="10" t="s">
        <v>28</v>
      </c>
      <c r="B23" s="12">
        <v>67</v>
      </c>
      <c r="C23" s="16">
        <v>41</v>
      </c>
      <c r="D23" s="13">
        <f t="shared" si="0"/>
        <v>0.61194029850746268</v>
      </c>
      <c r="E23" s="12">
        <v>37</v>
      </c>
      <c r="F23" s="12">
        <v>24</v>
      </c>
      <c r="G23" s="13">
        <f t="shared" si="1"/>
        <v>0.64864864864864868</v>
      </c>
      <c r="H23" s="12">
        <v>30</v>
      </c>
      <c r="I23" s="12">
        <v>17</v>
      </c>
      <c r="J23" s="13">
        <f t="shared" ref="J23:J34" si="4">I23/H23</f>
        <v>0.56666666666666665</v>
      </c>
      <c r="K23" s="15">
        <v>4.5641025641025639</v>
      </c>
      <c r="L23" s="15">
        <v>3.9166666666666665</v>
      </c>
      <c r="M23" s="15">
        <v>4.6341463414634143</v>
      </c>
      <c r="N23" s="15">
        <v>3.7692307692307692</v>
      </c>
      <c r="O23" s="15">
        <v>4.7317073170731705</v>
      </c>
      <c r="P23" s="15">
        <v>4.3250000000000002</v>
      </c>
      <c r="Q23" s="15">
        <v>4.3658536585365857</v>
      </c>
      <c r="R23" s="15">
        <v>3.1951219512195124</v>
      </c>
      <c r="S23" s="15">
        <v>3.5121951219512195</v>
      </c>
      <c r="T23" s="15">
        <v>3.8250000000000002</v>
      </c>
      <c r="U23" s="15">
        <v>4.2439024390243905</v>
      </c>
      <c r="V23" s="15">
        <v>4.7</v>
      </c>
      <c r="W23" s="15">
        <v>4.7249999999999996</v>
      </c>
      <c r="X23" s="15">
        <v>4.5128205128205128</v>
      </c>
      <c r="Y23" s="15">
        <v>4.4749999999999996</v>
      </c>
      <c r="Z23" s="15">
        <v>4.0487804878048781</v>
      </c>
      <c r="AA23" s="15">
        <v>4.4390243902439028</v>
      </c>
      <c r="AB23" s="15">
        <v>4.2</v>
      </c>
      <c r="AC23" s="15">
        <v>4.1500000000000004</v>
      </c>
      <c r="AD23" s="15">
        <v>3.6842105263157894</v>
      </c>
    </row>
    <row r="24" spans="1:30" ht="12.75" x14ac:dyDescent="0.2">
      <c r="A24" s="10" t="s">
        <v>29</v>
      </c>
      <c r="B24" s="12">
        <v>87</v>
      </c>
      <c r="C24" s="16">
        <v>58</v>
      </c>
      <c r="D24" s="13">
        <f t="shared" si="0"/>
        <v>0.66666666666666663</v>
      </c>
      <c r="E24" s="12">
        <v>44</v>
      </c>
      <c r="F24" s="12">
        <v>31</v>
      </c>
      <c r="G24" s="13">
        <f t="shared" si="1"/>
        <v>0.70454545454545459</v>
      </c>
      <c r="H24" s="12">
        <v>43</v>
      </c>
      <c r="I24" s="12">
        <v>27</v>
      </c>
      <c r="J24" s="13">
        <f t="shared" si="4"/>
        <v>0.62790697674418605</v>
      </c>
      <c r="K24" s="15">
        <v>4.7068965517241379</v>
      </c>
      <c r="L24" s="15">
        <v>4.3272727272727272</v>
      </c>
      <c r="M24" s="15">
        <v>4.7413793103448274</v>
      </c>
      <c r="N24" s="15">
        <v>3.784313725490196</v>
      </c>
      <c r="O24" s="15">
        <v>4.6724137931034484</v>
      </c>
      <c r="P24" s="15">
        <v>4.4655172413793105</v>
      </c>
      <c r="Q24" s="15">
        <v>4.0526315789473681</v>
      </c>
      <c r="R24" s="15">
        <v>3.2321428571428572</v>
      </c>
      <c r="S24" s="15">
        <v>3.4912280701754388</v>
      </c>
      <c r="T24" s="15">
        <v>3.6379310344827585</v>
      </c>
      <c r="U24" s="15">
        <v>4.3508771929824563</v>
      </c>
      <c r="V24" s="15">
        <v>4.6896551724137927</v>
      </c>
      <c r="W24" s="15">
        <v>4.6896551724137927</v>
      </c>
      <c r="X24" s="15">
        <v>4.1724137931034484</v>
      </c>
      <c r="Y24" s="15">
        <v>4</v>
      </c>
      <c r="Z24" s="15">
        <v>3.9107142857142856</v>
      </c>
      <c r="AA24" s="15">
        <v>4.0877192982456139</v>
      </c>
      <c r="AB24" s="15">
        <v>4.25</v>
      </c>
      <c r="AC24" s="15">
        <v>4.1454545454545455</v>
      </c>
      <c r="AD24" s="15">
        <v>4.0196078431372548</v>
      </c>
    </row>
    <row r="25" spans="1:30" ht="24" x14ac:dyDescent="0.2">
      <c r="A25" s="10" t="s">
        <v>30</v>
      </c>
      <c r="B25" s="12">
        <v>74</v>
      </c>
      <c r="C25" s="16">
        <v>44</v>
      </c>
      <c r="D25" s="13">
        <f t="shared" si="0"/>
        <v>0.59459459459459463</v>
      </c>
      <c r="E25" s="12">
        <v>37</v>
      </c>
      <c r="F25" s="12">
        <v>26</v>
      </c>
      <c r="G25" s="13">
        <f t="shared" si="1"/>
        <v>0.70270270270270274</v>
      </c>
      <c r="H25" s="12">
        <v>37</v>
      </c>
      <c r="I25" s="12">
        <v>18</v>
      </c>
      <c r="J25" s="13">
        <f t="shared" si="4"/>
        <v>0.48648648648648651</v>
      </c>
      <c r="K25" s="15">
        <v>4.6511627906976747</v>
      </c>
      <c r="L25" s="15">
        <v>4.1794871794871797</v>
      </c>
      <c r="M25" s="15">
        <v>4.7727272727272725</v>
      </c>
      <c r="N25" s="15">
        <v>3.8571428571428572</v>
      </c>
      <c r="O25" s="15">
        <v>4.8863636363636367</v>
      </c>
      <c r="P25" s="15">
        <v>4.4651162790697674</v>
      </c>
      <c r="Q25" s="15">
        <v>4.3181818181818183</v>
      </c>
      <c r="R25" s="15">
        <v>3.1818181818181817</v>
      </c>
      <c r="S25" s="15">
        <v>3.5454545454545454</v>
      </c>
      <c r="T25" s="15">
        <v>4.0465116279069768</v>
      </c>
      <c r="U25" s="15">
        <v>4.5116279069767442</v>
      </c>
      <c r="V25" s="15">
        <v>4.8372093023255811</v>
      </c>
      <c r="W25" s="15">
        <v>4.8139534883720927</v>
      </c>
      <c r="X25" s="15">
        <v>4.6428571428571432</v>
      </c>
      <c r="Y25" s="15">
        <v>4.6136363636363633</v>
      </c>
      <c r="Z25" s="15">
        <v>4.1363636363636367</v>
      </c>
      <c r="AA25" s="15">
        <v>4.4090909090909092</v>
      </c>
      <c r="AB25" s="15">
        <v>4.3571428571428568</v>
      </c>
      <c r="AC25" s="15">
        <v>4.4523809523809526</v>
      </c>
      <c r="AD25" s="15">
        <v>3.5249999999999999</v>
      </c>
    </row>
    <row r="26" spans="1:30" ht="12.75" x14ac:dyDescent="0.2">
      <c r="A26" s="10" t="s">
        <v>31</v>
      </c>
      <c r="B26" s="12">
        <v>141</v>
      </c>
      <c r="C26" s="16">
        <v>98</v>
      </c>
      <c r="D26" s="13">
        <f t="shared" si="0"/>
        <v>0.69503546099290781</v>
      </c>
      <c r="E26" s="12">
        <v>54</v>
      </c>
      <c r="F26" s="12">
        <v>46</v>
      </c>
      <c r="G26" s="13">
        <f t="shared" si="1"/>
        <v>0.85185185185185186</v>
      </c>
      <c r="H26" s="12">
        <v>87</v>
      </c>
      <c r="I26" s="12">
        <v>52</v>
      </c>
      <c r="J26" s="13">
        <f t="shared" si="4"/>
        <v>0.5977011494252874</v>
      </c>
      <c r="K26" s="15">
        <v>4.7628865979381443</v>
      </c>
      <c r="L26" s="15">
        <v>4.3297872340425529</v>
      </c>
      <c r="M26" s="15">
        <v>4.7628865979381443</v>
      </c>
      <c r="N26" s="15">
        <v>4.195402298850575</v>
      </c>
      <c r="O26" s="15">
        <v>4.8762886597938149</v>
      </c>
      <c r="P26" s="15">
        <v>4.2989690721649483</v>
      </c>
      <c r="Q26" s="15">
        <v>4.34375</v>
      </c>
      <c r="R26" s="15">
        <v>3.6391752577319587</v>
      </c>
      <c r="S26" s="15">
        <v>3.9484536082474229</v>
      </c>
      <c r="T26" s="15">
        <v>3.9255319148936172</v>
      </c>
      <c r="U26" s="15">
        <v>4.5463917525773194</v>
      </c>
      <c r="V26" s="15">
        <v>4.9381443298969074</v>
      </c>
      <c r="W26" s="15">
        <v>4.8969072164948457</v>
      </c>
      <c r="X26" s="15">
        <v>4.427083333333333</v>
      </c>
      <c r="Y26" s="15">
        <v>4.4536082474226806</v>
      </c>
      <c r="Z26" s="15">
        <v>4.1855670103092786</v>
      </c>
      <c r="AA26" s="15">
        <v>4.34020618556701</v>
      </c>
      <c r="AB26" s="15">
        <v>4.479166666666667</v>
      </c>
      <c r="AC26" s="15">
        <v>4.419354838709677</v>
      </c>
      <c r="AD26" s="15">
        <v>4.0649350649350646</v>
      </c>
    </row>
    <row r="27" spans="1:30" ht="12.75" x14ac:dyDescent="0.2">
      <c r="A27" s="10" t="s">
        <v>32</v>
      </c>
      <c r="B27" s="12">
        <v>85</v>
      </c>
      <c r="C27" s="16">
        <v>34</v>
      </c>
      <c r="D27" s="13">
        <f t="shared" si="0"/>
        <v>0.4</v>
      </c>
      <c r="E27" s="12">
        <v>42</v>
      </c>
      <c r="F27" s="12">
        <v>18</v>
      </c>
      <c r="G27" s="13">
        <f t="shared" si="1"/>
        <v>0.42857142857142855</v>
      </c>
      <c r="H27" s="12">
        <v>43</v>
      </c>
      <c r="I27" s="12">
        <v>16</v>
      </c>
      <c r="J27" s="13">
        <f t="shared" si="4"/>
        <v>0.37209302325581395</v>
      </c>
      <c r="K27" s="15">
        <v>4.32258064516129</v>
      </c>
      <c r="L27" s="15">
        <v>4.068965517241379</v>
      </c>
      <c r="M27" s="15">
        <v>4.617647058823529</v>
      </c>
      <c r="N27" s="15">
        <v>4.0606060606060606</v>
      </c>
      <c r="O27" s="15">
        <v>4.6764705882352944</v>
      </c>
      <c r="P27" s="15">
        <v>4.5</v>
      </c>
      <c r="Q27" s="15">
        <v>4.5294117647058822</v>
      </c>
      <c r="R27" s="15">
        <v>3.6176470588235294</v>
      </c>
      <c r="S27" s="15">
        <v>4.3030303030303028</v>
      </c>
      <c r="T27" s="15">
        <v>4.333333333333333</v>
      </c>
      <c r="U27" s="15">
        <v>4.625</v>
      </c>
      <c r="V27" s="15">
        <v>4.6764705882352944</v>
      </c>
      <c r="W27" s="15">
        <v>4.8787878787878789</v>
      </c>
      <c r="X27" s="15">
        <v>4.7272727272727275</v>
      </c>
      <c r="Y27" s="15">
        <v>4.6875</v>
      </c>
      <c r="Z27" s="15">
        <v>4.46875</v>
      </c>
      <c r="AA27" s="15">
        <v>4.5</v>
      </c>
      <c r="AB27" s="15">
        <v>4.34375</v>
      </c>
      <c r="AC27" s="15">
        <v>4.5483870967741939</v>
      </c>
      <c r="AD27" s="15">
        <v>3.9285714285714284</v>
      </c>
    </row>
    <row r="28" spans="1:30" ht="24" x14ac:dyDescent="0.2">
      <c r="A28" s="10" t="s">
        <v>33</v>
      </c>
      <c r="B28" s="12">
        <v>92</v>
      </c>
      <c r="C28" s="16">
        <v>60</v>
      </c>
      <c r="D28" s="13">
        <f t="shared" si="0"/>
        <v>0.65217391304347827</v>
      </c>
      <c r="E28" s="12">
        <v>29</v>
      </c>
      <c r="F28" s="12">
        <v>23</v>
      </c>
      <c r="G28" s="13">
        <f t="shared" si="1"/>
        <v>0.7931034482758621</v>
      </c>
      <c r="H28" s="12">
        <v>63</v>
      </c>
      <c r="I28" s="12">
        <v>37</v>
      </c>
      <c r="J28" s="13">
        <f t="shared" si="4"/>
        <v>0.58730158730158732</v>
      </c>
      <c r="K28" s="15">
        <v>4.5517241379310347</v>
      </c>
      <c r="L28" s="15">
        <v>3.75</v>
      </c>
      <c r="M28" s="15">
        <v>4.6551724137931032</v>
      </c>
      <c r="N28" s="15">
        <v>4.0178571428571432</v>
      </c>
      <c r="O28" s="15">
        <v>4.4745762711864403</v>
      </c>
      <c r="P28" s="15">
        <v>4.2372881355932206</v>
      </c>
      <c r="Q28" s="15">
        <v>3.6333333333333333</v>
      </c>
      <c r="R28" s="15">
        <v>3.0689655172413794</v>
      </c>
      <c r="S28" s="15">
        <v>4.0338983050847457</v>
      </c>
      <c r="T28" s="15">
        <v>3.7333333333333334</v>
      </c>
      <c r="U28" s="15">
        <v>4.3728813559322033</v>
      </c>
      <c r="V28" s="15">
        <v>4.6500000000000004</v>
      </c>
      <c r="W28" s="15">
        <v>4.6379310344827589</v>
      </c>
      <c r="X28" s="15">
        <v>4.3898305084745761</v>
      </c>
      <c r="Y28" s="15">
        <v>4.4237288135593218</v>
      </c>
      <c r="Z28" s="15">
        <v>4.2372881355932206</v>
      </c>
      <c r="AA28" s="15">
        <v>4.3103448275862073</v>
      </c>
      <c r="AB28" s="15">
        <v>4.1034482758620694</v>
      </c>
      <c r="AC28" s="15">
        <v>4.1694915254237293</v>
      </c>
      <c r="AD28" s="15">
        <v>3.86</v>
      </c>
    </row>
    <row r="29" spans="1:30" ht="24" x14ac:dyDescent="0.2">
      <c r="A29" s="10" t="s">
        <v>34</v>
      </c>
      <c r="B29" s="12">
        <v>120</v>
      </c>
      <c r="C29" s="16">
        <v>82</v>
      </c>
      <c r="D29" s="13">
        <f t="shared" si="0"/>
        <v>0.68333333333333335</v>
      </c>
      <c r="E29" s="12">
        <v>35</v>
      </c>
      <c r="F29" s="12">
        <v>28</v>
      </c>
      <c r="G29" s="13">
        <f t="shared" si="1"/>
        <v>0.8</v>
      </c>
      <c r="H29" s="12">
        <v>85</v>
      </c>
      <c r="I29" s="12">
        <v>54</v>
      </c>
      <c r="J29" s="13">
        <f t="shared" si="4"/>
        <v>0.63529411764705879</v>
      </c>
      <c r="K29" s="15">
        <v>4.3086419753086416</v>
      </c>
      <c r="L29" s="15">
        <v>3.7647058823529411</v>
      </c>
      <c r="M29" s="15">
        <v>4.716049382716049</v>
      </c>
      <c r="N29" s="15">
        <v>4</v>
      </c>
      <c r="O29" s="15">
        <v>4.5443037974683547</v>
      </c>
      <c r="P29" s="15">
        <v>4.2560975609756095</v>
      </c>
      <c r="Q29" s="15">
        <v>3.6707317073170733</v>
      </c>
      <c r="R29" s="15">
        <v>3.0987654320987654</v>
      </c>
      <c r="S29" s="15">
        <v>3.4683544303797467</v>
      </c>
      <c r="T29" s="15">
        <v>3.5185185185185186</v>
      </c>
      <c r="U29" s="15">
        <v>4.3580246913580245</v>
      </c>
      <c r="V29" s="15">
        <v>4.8250000000000002</v>
      </c>
      <c r="W29" s="15">
        <v>4.6749999999999998</v>
      </c>
      <c r="X29" s="15">
        <v>4.3950617283950617</v>
      </c>
      <c r="Y29" s="15">
        <v>4.4938271604938276</v>
      </c>
      <c r="Z29" s="15">
        <v>4.3209876543209873</v>
      </c>
      <c r="AA29" s="15">
        <v>4.3037974683544302</v>
      </c>
      <c r="AB29" s="15">
        <v>4.2151898734177218</v>
      </c>
      <c r="AC29" s="15">
        <v>4.2692307692307692</v>
      </c>
      <c r="AD29" s="15">
        <v>3.8484848484848486</v>
      </c>
    </row>
    <row r="30" spans="1:30" ht="24" x14ac:dyDescent="0.2">
      <c r="A30" s="10" t="s">
        <v>11</v>
      </c>
      <c r="B30" s="12">
        <v>36</v>
      </c>
      <c r="C30" s="16">
        <v>30</v>
      </c>
      <c r="D30" s="13">
        <f t="shared" si="0"/>
        <v>0.83333333333333337</v>
      </c>
      <c r="E30" s="12">
        <v>26</v>
      </c>
      <c r="F30" s="12">
        <v>23</v>
      </c>
      <c r="G30" s="13">
        <f t="shared" si="1"/>
        <v>0.88461538461538458</v>
      </c>
      <c r="H30" s="12">
        <v>10</v>
      </c>
      <c r="I30" s="12">
        <v>7</v>
      </c>
      <c r="J30" s="13">
        <f t="shared" si="4"/>
        <v>0.7</v>
      </c>
      <c r="K30" s="15">
        <v>4.708333333333333</v>
      </c>
      <c r="L30" s="15">
        <v>4.2692307692307692</v>
      </c>
      <c r="M30" s="15">
        <v>4.7333333333333334</v>
      </c>
      <c r="N30" s="15">
        <v>4.1851851851851851</v>
      </c>
      <c r="O30" s="15">
        <v>4.6551724137931032</v>
      </c>
      <c r="P30" s="15">
        <v>4.5172413793103452</v>
      </c>
      <c r="Q30" s="15">
        <v>4.2</v>
      </c>
      <c r="R30" s="15">
        <v>3.8275862068965516</v>
      </c>
      <c r="S30" s="15">
        <v>3.9655172413793105</v>
      </c>
      <c r="T30" s="15">
        <v>3.9310344827586206</v>
      </c>
      <c r="U30" s="15">
        <v>4.6206896551724137</v>
      </c>
      <c r="V30" s="15">
        <v>4.8275862068965516</v>
      </c>
      <c r="W30" s="15">
        <v>4.7586206896551726</v>
      </c>
      <c r="X30" s="15">
        <v>4.4137931034482758</v>
      </c>
      <c r="Y30" s="15">
        <v>4.3448275862068968</v>
      </c>
      <c r="Z30" s="15">
        <v>4.5666666666666664</v>
      </c>
      <c r="AA30" s="15">
        <v>4.5517241379310347</v>
      </c>
      <c r="AB30" s="15">
        <v>4.4285714285714288</v>
      </c>
      <c r="AC30" s="15">
        <v>4.4444444444444446</v>
      </c>
      <c r="AD30" s="15">
        <v>3.2173913043478262</v>
      </c>
    </row>
    <row r="31" spans="1:30" ht="12.75" x14ac:dyDescent="0.2">
      <c r="A31" s="10" t="s">
        <v>35</v>
      </c>
      <c r="B31" s="12">
        <v>77</v>
      </c>
      <c r="C31" s="16">
        <v>50</v>
      </c>
      <c r="D31" s="13">
        <f t="shared" si="0"/>
        <v>0.64935064935064934</v>
      </c>
      <c r="E31" s="12">
        <v>47</v>
      </c>
      <c r="F31" s="12">
        <v>34</v>
      </c>
      <c r="G31" s="13">
        <f t="shared" si="1"/>
        <v>0.72340425531914898</v>
      </c>
      <c r="H31" s="12">
        <v>30</v>
      </c>
      <c r="I31" s="12">
        <v>16</v>
      </c>
      <c r="J31" s="13">
        <f t="shared" si="4"/>
        <v>0.53333333333333333</v>
      </c>
      <c r="K31" s="15">
        <v>4.7446808510638299</v>
      </c>
      <c r="L31" s="15">
        <v>4.1111111111111107</v>
      </c>
      <c r="M31" s="15">
        <v>4.7142857142857144</v>
      </c>
      <c r="N31" s="15">
        <v>4.0256410256410255</v>
      </c>
      <c r="O31" s="15">
        <v>4.5306122448979593</v>
      </c>
      <c r="P31" s="15">
        <v>4.68</v>
      </c>
      <c r="Q31" s="15">
        <v>4.2</v>
      </c>
      <c r="R31" s="15">
        <v>3.62</v>
      </c>
      <c r="S31" s="15">
        <v>4.1399999999999997</v>
      </c>
      <c r="T31" s="15">
        <v>4.145833333333333</v>
      </c>
      <c r="U31" s="15">
        <v>4.666666666666667</v>
      </c>
      <c r="V31" s="15">
        <v>4.9400000000000004</v>
      </c>
      <c r="W31" s="15">
        <v>4.5714285714285712</v>
      </c>
      <c r="X31" s="15">
        <v>4.5777777777777775</v>
      </c>
      <c r="Y31" s="15">
        <v>4.520833333333333</v>
      </c>
      <c r="Z31" s="15">
        <v>4.166666666666667</v>
      </c>
      <c r="AA31" s="15">
        <v>4.2978723404255321</v>
      </c>
      <c r="AB31" s="15">
        <v>4.3488372093023253</v>
      </c>
      <c r="AC31" s="15">
        <v>4.5555555555555554</v>
      </c>
      <c r="AD31" s="15">
        <v>3.5416666666666665</v>
      </c>
    </row>
    <row r="32" spans="1:30" ht="12.75" x14ac:dyDescent="0.2">
      <c r="A32" s="10" t="s">
        <v>36</v>
      </c>
      <c r="B32" s="12">
        <v>177</v>
      </c>
      <c r="C32" s="16">
        <v>72</v>
      </c>
      <c r="D32" s="13">
        <f t="shared" si="0"/>
        <v>0.40677966101694918</v>
      </c>
      <c r="E32" s="12">
        <v>51</v>
      </c>
      <c r="F32" s="12">
        <v>35</v>
      </c>
      <c r="G32" s="13">
        <f t="shared" si="1"/>
        <v>0.68627450980392157</v>
      </c>
      <c r="H32" s="12">
        <v>126</v>
      </c>
      <c r="I32" s="12">
        <v>37</v>
      </c>
      <c r="J32" s="13">
        <f t="shared" si="4"/>
        <v>0.29365079365079366</v>
      </c>
      <c r="K32" s="15">
        <v>4.7638888888888893</v>
      </c>
      <c r="L32" s="15">
        <v>4.2121212121212119</v>
      </c>
      <c r="M32" s="15">
        <v>4.746478873239437</v>
      </c>
      <c r="N32" s="15">
        <v>3.725806451612903</v>
      </c>
      <c r="O32" s="15">
        <v>4.591549295774648</v>
      </c>
      <c r="P32" s="15">
        <v>4.2638888888888893</v>
      </c>
      <c r="Q32" s="15">
        <v>3.76056338028169</v>
      </c>
      <c r="R32" s="15">
        <v>3.5571428571428569</v>
      </c>
      <c r="S32" s="15">
        <v>3.1690140845070425</v>
      </c>
      <c r="T32" s="15">
        <v>3.7794117647058822</v>
      </c>
      <c r="U32" s="15">
        <v>4.4057971014492754</v>
      </c>
      <c r="V32" s="15">
        <v>4.8571428571428568</v>
      </c>
      <c r="W32" s="15">
        <v>4.9000000000000004</v>
      </c>
      <c r="X32" s="15">
        <v>4.583333333333333</v>
      </c>
      <c r="Y32" s="15">
        <v>4.4000000000000004</v>
      </c>
      <c r="Z32" s="15">
        <v>4.197183098591549</v>
      </c>
      <c r="AA32" s="15">
        <v>4.52112676056338</v>
      </c>
      <c r="AB32" s="15">
        <v>4.1944444444444446</v>
      </c>
      <c r="AC32" s="15">
        <v>4.3661971830985919</v>
      </c>
      <c r="AD32" s="15">
        <v>3.8</v>
      </c>
    </row>
    <row r="33" spans="1:30" ht="12.75" x14ac:dyDescent="0.2">
      <c r="A33" s="10" t="s">
        <v>37</v>
      </c>
      <c r="B33" s="12">
        <v>91</v>
      </c>
      <c r="C33" s="16">
        <v>59</v>
      </c>
      <c r="D33" s="13">
        <f t="shared" si="0"/>
        <v>0.64835164835164838</v>
      </c>
      <c r="E33" s="12">
        <v>47</v>
      </c>
      <c r="F33" s="12">
        <v>35</v>
      </c>
      <c r="G33" s="13">
        <f t="shared" si="1"/>
        <v>0.74468085106382975</v>
      </c>
      <c r="H33" s="12">
        <v>44</v>
      </c>
      <c r="I33" s="12">
        <v>24</v>
      </c>
      <c r="J33" s="13">
        <f t="shared" si="4"/>
        <v>0.54545454545454541</v>
      </c>
      <c r="K33" s="15">
        <v>4.6842105263157894</v>
      </c>
      <c r="L33" s="15">
        <v>4.0185185185185182</v>
      </c>
      <c r="M33" s="15">
        <v>4.8305084745762707</v>
      </c>
      <c r="N33" s="15">
        <v>3.9183673469387754</v>
      </c>
      <c r="O33" s="15">
        <v>4.807017543859649</v>
      </c>
      <c r="P33" s="15">
        <v>4.8103448275862073</v>
      </c>
      <c r="Q33" s="15">
        <v>4.4237288135593218</v>
      </c>
      <c r="R33" s="15">
        <v>3.2857142857142856</v>
      </c>
      <c r="S33" s="15">
        <v>3.6779661016949152</v>
      </c>
      <c r="T33" s="15">
        <v>3.7758620689655173</v>
      </c>
      <c r="U33" s="15">
        <v>4.5344827586206895</v>
      </c>
      <c r="V33" s="15">
        <v>4.8813559322033901</v>
      </c>
      <c r="W33" s="15">
        <v>4.8448275862068968</v>
      </c>
      <c r="X33" s="15">
        <v>4.5762711864406782</v>
      </c>
      <c r="Y33" s="15">
        <v>4.5762711864406782</v>
      </c>
      <c r="Z33" s="15">
        <v>4.1896551724137927</v>
      </c>
      <c r="AA33" s="15">
        <v>4.4406779661016946</v>
      </c>
      <c r="AB33" s="15">
        <v>4.3272727272727272</v>
      </c>
      <c r="AC33" s="15">
        <v>4.3018867924528301</v>
      </c>
      <c r="AD33" s="15">
        <v>3.86</v>
      </c>
    </row>
    <row r="34" spans="1:30" ht="12.75" x14ac:dyDescent="0.2">
      <c r="A34" s="10" t="s">
        <v>53</v>
      </c>
      <c r="B34" s="12">
        <v>15</v>
      </c>
      <c r="C34" s="16">
        <v>10</v>
      </c>
      <c r="D34" s="13">
        <f t="shared" si="0"/>
        <v>0.66666666666666663</v>
      </c>
      <c r="E34" s="12">
        <v>10</v>
      </c>
      <c r="F34" s="12">
        <v>7</v>
      </c>
      <c r="G34" s="13">
        <f t="shared" si="1"/>
        <v>0.7</v>
      </c>
      <c r="H34" s="12">
        <v>5</v>
      </c>
      <c r="I34" s="12">
        <v>3</v>
      </c>
      <c r="J34" s="13">
        <f t="shared" si="4"/>
        <v>0.6</v>
      </c>
      <c r="K34" s="15">
        <v>4.5999999999999996</v>
      </c>
      <c r="L34" s="15">
        <v>4.4444444444444446</v>
      </c>
      <c r="M34" s="15">
        <v>4.7</v>
      </c>
      <c r="N34" s="15">
        <v>4.5</v>
      </c>
      <c r="O34" s="15">
        <v>4.5999999999999996</v>
      </c>
      <c r="P34" s="15">
        <v>4.7</v>
      </c>
      <c r="Q34" s="15">
        <v>4.9000000000000004</v>
      </c>
      <c r="R34" s="15">
        <v>4.4000000000000004</v>
      </c>
      <c r="S34" s="15">
        <v>4.5</v>
      </c>
      <c r="T34" s="15">
        <v>4.7</v>
      </c>
      <c r="U34" s="15">
        <v>4.9000000000000004</v>
      </c>
      <c r="V34" s="15">
        <v>4.9000000000000004</v>
      </c>
      <c r="W34" s="15">
        <v>4.9000000000000004</v>
      </c>
      <c r="X34" s="15">
        <v>4.8</v>
      </c>
      <c r="Y34" s="15">
        <v>4.8</v>
      </c>
      <c r="Z34" s="15">
        <v>4.8</v>
      </c>
      <c r="AA34" s="15">
        <v>4.9000000000000004</v>
      </c>
      <c r="AB34" s="15">
        <v>4.875</v>
      </c>
      <c r="AC34" s="15">
        <v>4.666666666666667</v>
      </c>
      <c r="AD34" s="15">
        <v>4.7142857142857144</v>
      </c>
    </row>
    <row r="35" spans="1:30" ht="24" customHeight="1" x14ac:dyDescent="0.2">
      <c r="A35" s="14" t="s">
        <v>45</v>
      </c>
      <c r="D35" s="13"/>
      <c r="G35" s="13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1:30" x14ac:dyDescent="0.2">
      <c r="A36" s="11" t="s">
        <v>46</v>
      </c>
      <c r="B36" s="12">
        <f>SUM(B8,B13)</f>
        <v>141</v>
      </c>
      <c r="C36" s="12">
        <f>SUM(C8,C13)</f>
        <v>88</v>
      </c>
      <c r="D36" s="13">
        <f t="shared" ref="D36:D41" si="5">C36/B36</f>
        <v>0.62411347517730498</v>
      </c>
      <c r="E36" s="12">
        <f>SUM(E8,E13)</f>
        <v>95</v>
      </c>
      <c r="F36" s="12">
        <f>SUM(F8,F13)</f>
        <v>58</v>
      </c>
      <c r="G36" s="13">
        <f t="shared" ref="G36:G41" si="6">F36/E36</f>
        <v>0.61052631578947369</v>
      </c>
      <c r="H36" s="12">
        <f>SUM(H8,H13)</f>
        <v>46</v>
      </c>
      <c r="I36" s="12">
        <f>SUM(I8,I13)</f>
        <v>30</v>
      </c>
      <c r="J36" s="13">
        <f>I36/H36</f>
        <v>0.65217391304347827</v>
      </c>
      <c r="K36" s="15">
        <v>4.8160919540229887</v>
      </c>
      <c r="L36" s="15">
        <v>4.6309523809523814</v>
      </c>
      <c r="M36" s="15">
        <v>4.8068181818181817</v>
      </c>
      <c r="N36" s="15">
        <v>4.3975903614457827</v>
      </c>
      <c r="O36" s="15">
        <v>4.7954545454545459</v>
      </c>
      <c r="P36" s="15">
        <v>4.4772727272727275</v>
      </c>
      <c r="Q36" s="15">
        <v>4.5681818181818183</v>
      </c>
      <c r="R36" s="15">
        <v>3.7441860465116279</v>
      </c>
      <c r="S36" s="15">
        <v>4.1034482758620694</v>
      </c>
      <c r="T36" s="15">
        <v>4.0804597701149428</v>
      </c>
      <c r="U36" s="15">
        <v>4.7159090909090908</v>
      </c>
      <c r="V36" s="15">
        <v>4.8977272727272725</v>
      </c>
      <c r="W36" s="15">
        <v>4.8068181818181817</v>
      </c>
      <c r="X36" s="15">
        <v>4.666666666666667</v>
      </c>
      <c r="Y36" s="15">
        <v>4.7349397590361448</v>
      </c>
      <c r="Z36" s="15">
        <v>4.4367816091954024</v>
      </c>
      <c r="AA36" s="15">
        <v>4.558139534883721</v>
      </c>
      <c r="AB36" s="15">
        <v>4.6746987951807233</v>
      </c>
      <c r="AC36" s="15">
        <v>4.7108433734939759</v>
      </c>
      <c r="AD36" s="15">
        <v>4.27536231884058</v>
      </c>
    </row>
    <row r="37" spans="1:30" x14ac:dyDescent="0.2">
      <c r="A37" s="11" t="s">
        <v>47</v>
      </c>
      <c r="B37" s="12">
        <f>SUM(B9,B31)</f>
        <v>199</v>
      </c>
      <c r="C37" s="12">
        <f>SUM(C9,C31)</f>
        <v>131</v>
      </c>
      <c r="D37" s="13">
        <f t="shared" si="5"/>
        <v>0.65829145728643212</v>
      </c>
      <c r="E37" s="12">
        <f>SUM(E9,E31)</f>
        <v>97</v>
      </c>
      <c r="F37" s="12">
        <f>SUM(F9,F31)</f>
        <v>72</v>
      </c>
      <c r="G37" s="13">
        <f t="shared" si="6"/>
        <v>0.74226804123711343</v>
      </c>
      <c r="H37" s="12">
        <f>SUM(H9,H31)</f>
        <v>102</v>
      </c>
      <c r="I37" s="12">
        <f>SUM(I9,I31)</f>
        <v>59</v>
      </c>
      <c r="J37" s="13">
        <f t="shared" ref="J37:J41" si="7">I37/H37</f>
        <v>0.57843137254901966</v>
      </c>
      <c r="K37" s="15">
        <v>4.7559055118110241</v>
      </c>
      <c r="L37" s="15">
        <v>4.2627118644067794</v>
      </c>
      <c r="M37" s="15">
        <v>4.6821705426356592</v>
      </c>
      <c r="N37" s="15">
        <v>4.0303030303030303</v>
      </c>
      <c r="O37" s="15">
        <v>4.6511627906976747</v>
      </c>
      <c r="P37" s="15">
        <v>4.5648854961832059</v>
      </c>
      <c r="Q37" s="15">
        <v>4.1984732824427482</v>
      </c>
      <c r="R37" s="15">
        <v>3.546153846153846</v>
      </c>
      <c r="S37" s="15">
        <v>4.1076923076923073</v>
      </c>
      <c r="T37" s="15">
        <v>4.1181102362204722</v>
      </c>
      <c r="U37" s="15">
        <v>4.546875</v>
      </c>
      <c r="V37" s="15">
        <v>4.9153846153846157</v>
      </c>
      <c r="W37" s="15">
        <v>4.7109375</v>
      </c>
      <c r="X37" s="15">
        <v>4.4720000000000004</v>
      </c>
      <c r="Y37" s="15">
        <v>4.5275590551181102</v>
      </c>
      <c r="Z37" s="15">
        <v>4.2325581395348841</v>
      </c>
      <c r="AA37" s="15">
        <v>4.2677165354330713</v>
      </c>
      <c r="AB37" s="15">
        <v>4.3304347826086955</v>
      </c>
      <c r="AC37" s="15">
        <v>4.3396226415094343</v>
      </c>
      <c r="AD37" s="15">
        <v>3.1733333333333333</v>
      </c>
    </row>
    <row r="38" spans="1:30" x14ac:dyDescent="0.2">
      <c r="A38" s="11" t="s">
        <v>48</v>
      </c>
      <c r="B38" s="12">
        <f>SUM(B7,B10,B27,B32,B4)</f>
        <v>597</v>
      </c>
      <c r="C38" s="12">
        <f>SUM(C7,C10,C27,C32,C4)</f>
        <v>262</v>
      </c>
      <c r="D38" s="13">
        <f t="shared" si="5"/>
        <v>0.4388609715242881</v>
      </c>
      <c r="E38" s="12">
        <f>SUM(E7,E10,E27,E32,E4)</f>
        <v>208</v>
      </c>
      <c r="F38" s="12">
        <f>SUM(F7,F10,F27,F32,F4)</f>
        <v>116</v>
      </c>
      <c r="G38" s="13">
        <f t="shared" si="6"/>
        <v>0.55769230769230771</v>
      </c>
      <c r="H38" s="12">
        <f>SUM(H7,H10,H27,H32,H4)</f>
        <v>389</v>
      </c>
      <c r="I38" s="12">
        <f>SUM(I7,I10,I27,I32,I4)</f>
        <v>146</v>
      </c>
      <c r="J38" s="13">
        <f t="shared" si="7"/>
        <v>0.37532133676092544</v>
      </c>
      <c r="K38" s="15">
        <v>4.6196078431372545</v>
      </c>
      <c r="L38" s="15">
        <v>4.3248945147679327</v>
      </c>
      <c r="M38" s="15">
        <v>4.7374517374517371</v>
      </c>
      <c r="N38" s="15">
        <v>4</v>
      </c>
      <c r="O38" s="15">
        <v>4.6949806949806954</v>
      </c>
      <c r="P38" s="15">
        <v>4.4674329501915713</v>
      </c>
      <c r="Q38" s="15">
        <v>4.3295019157088124</v>
      </c>
      <c r="R38" s="15">
        <v>3.7193675889328062</v>
      </c>
      <c r="S38" s="15">
        <v>3.7713178294573644</v>
      </c>
      <c r="T38" s="15">
        <v>4.0118577075098818</v>
      </c>
      <c r="U38" s="15">
        <v>4.5238095238095237</v>
      </c>
      <c r="V38" s="15">
        <v>4.8449612403100772</v>
      </c>
      <c r="W38" s="15">
        <v>4.887596899224806</v>
      </c>
      <c r="X38" s="15">
        <v>4.64453125</v>
      </c>
      <c r="Y38" s="15">
        <v>4.52191235059761</v>
      </c>
      <c r="Z38" s="15">
        <v>4.1921568627450982</v>
      </c>
      <c r="AA38" s="15">
        <v>4.54296875</v>
      </c>
      <c r="AB38" s="15">
        <v>4.3307086614173231</v>
      </c>
      <c r="AC38" s="15">
        <v>4.4979919678714859</v>
      </c>
      <c r="AD38" s="15">
        <v>3.8938053097345131</v>
      </c>
    </row>
    <row r="39" spans="1:30" x14ac:dyDescent="0.2">
      <c r="A39" s="11" t="s">
        <v>49</v>
      </c>
      <c r="B39" s="12">
        <f>SUM(B3,B5,B6,B11,B28,B29,B30,B33,B12)</f>
        <v>879</v>
      </c>
      <c r="C39" s="12">
        <f>SUM(C3,C5,C6,C11,C28,C29,C30,C33,C12)</f>
        <v>613</v>
      </c>
      <c r="D39" s="13">
        <f t="shared" si="5"/>
        <v>0.6973833902161547</v>
      </c>
      <c r="E39" s="12">
        <f>SUM(E3,E5,E6,E11,E28,E29,E30,E33,E12)</f>
        <v>398</v>
      </c>
      <c r="F39" s="12">
        <f>SUM(F3,F5,F6,F11,F28,F29,F30,F33,F12)</f>
        <v>312</v>
      </c>
      <c r="G39" s="13">
        <f t="shared" si="6"/>
        <v>0.7839195979899497</v>
      </c>
      <c r="H39" s="12">
        <f>SUM(H3,H5,H6,H11,H28,H29,H30,H33,H12)</f>
        <v>481</v>
      </c>
      <c r="I39" s="12">
        <f>SUM(I3,I5,I6,I11,I28,I29,I30,I33,I12)</f>
        <v>301</v>
      </c>
      <c r="J39" s="13">
        <f t="shared" si="7"/>
        <v>0.62577962577962576</v>
      </c>
      <c r="K39" s="15">
        <v>4.7040133779264215</v>
      </c>
      <c r="L39" s="15">
        <v>4.2996389891696749</v>
      </c>
      <c r="M39" s="15">
        <v>4.7792421746293243</v>
      </c>
      <c r="N39" s="15">
        <v>4.083333333333333</v>
      </c>
      <c r="O39" s="15">
        <v>4.7237936772046591</v>
      </c>
      <c r="P39" s="15">
        <v>4.5385878489326767</v>
      </c>
      <c r="Q39" s="15">
        <v>4.1816693944353522</v>
      </c>
      <c r="R39" s="15">
        <v>3.4381270903010033</v>
      </c>
      <c r="S39" s="15">
        <v>3.6930693069306932</v>
      </c>
      <c r="T39" s="15">
        <v>3.7168874172185431</v>
      </c>
      <c r="U39" s="15">
        <v>4.5241264559068224</v>
      </c>
      <c r="V39" s="15">
        <v>4.8592715231788075</v>
      </c>
      <c r="W39" s="15">
        <v>4.7920133111480867</v>
      </c>
      <c r="X39" s="15">
        <v>4.4842975206611566</v>
      </c>
      <c r="Y39" s="15">
        <v>4.5250000000000004</v>
      </c>
      <c r="Z39" s="15">
        <v>4.1785123966942148</v>
      </c>
      <c r="AA39" s="15">
        <v>4.3754152823920265</v>
      </c>
      <c r="AB39" s="15">
        <v>4.3796610169491528</v>
      </c>
      <c r="AC39" s="15">
        <v>4.3886986301369859</v>
      </c>
      <c r="AD39" s="15">
        <v>3.9337231968810915</v>
      </c>
    </row>
    <row r="40" spans="1:30" x14ac:dyDescent="0.2">
      <c r="A40" s="11" t="s">
        <v>50</v>
      </c>
      <c r="B40" s="12">
        <f>SUM(B14:B26,B34)</f>
        <v>1253</v>
      </c>
      <c r="C40" s="12">
        <f>SUM(C14:C26,C34)</f>
        <v>815</v>
      </c>
      <c r="D40" s="13">
        <f t="shared" si="5"/>
        <v>0.65043894652833201</v>
      </c>
      <c r="E40" s="12">
        <f>SUM(E14:E26,E34)</f>
        <v>621</v>
      </c>
      <c r="F40" s="12">
        <f>SUM(F14:F26,F34)</f>
        <v>451</v>
      </c>
      <c r="G40" s="13">
        <f t="shared" si="6"/>
        <v>0.72624798711755234</v>
      </c>
      <c r="H40" s="12">
        <f>SUM(H14:H26,H34)</f>
        <v>632</v>
      </c>
      <c r="I40" s="12">
        <f>SUM(I14:I26,I34)</f>
        <v>364</v>
      </c>
      <c r="J40" s="13">
        <f t="shared" si="7"/>
        <v>0.57594936708860756</v>
      </c>
      <c r="K40" s="15">
        <v>4.7355163727959697</v>
      </c>
      <c r="L40" s="15">
        <v>4.3025099075297222</v>
      </c>
      <c r="M40" s="15">
        <v>4.7270471464019854</v>
      </c>
      <c r="N40" s="15">
        <v>3.9695290858725762</v>
      </c>
      <c r="O40" s="15">
        <v>4.7391841779975277</v>
      </c>
      <c r="P40" s="15">
        <v>4.4492574257425739</v>
      </c>
      <c r="Q40" s="15">
        <v>4.3760896637608964</v>
      </c>
      <c r="R40" s="15">
        <v>3.3717146433041303</v>
      </c>
      <c r="S40" s="15">
        <v>3.6691449814126393</v>
      </c>
      <c r="T40" s="15">
        <v>3.7696202531645571</v>
      </c>
      <c r="U40" s="15">
        <v>4.4413619167717524</v>
      </c>
      <c r="V40" s="15">
        <v>4.810945273631841</v>
      </c>
      <c r="W40" s="15">
        <v>4.7549751243781095</v>
      </c>
      <c r="X40" s="15">
        <v>4.4057428214731589</v>
      </c>
      <c r="Y40" s="15">
        <v>4.3603491271820447</v>
      </c>
      <c r="Z40" s="15">
        <v>3.9925093632958801</v>
      </c>
      <c r="AA40" s="15">
        <v>4.2801992528019923</v>
      </c>
      <c r="AB40" s="15">
        <v>4.3316062176165806</v>
      </c>
      <c r="AC40" s="15">
        <v>4.3063660477453585</v>
      </c>
      <c r="AD40" s="15">
        <v>3.828696925329429</v>
      </c>
    </row>
    <row r="41" spans="1:30" ht="24.75" customHeight="1" x14ac:dyDescent="0.2">
      <c r="A41" s="17" t="s">
        <v>72</v>
      </c>
      <c r="B41" s="18">
        <f>SUM(B3:B34)</f>
        <v>3069</v>
      </c>
      <c r="C41" s="18">
        <f>SUM(C3:C34)</f>
        <v>1909</v>
      </c>
      <c r="D41" s="19">
        <f t="shared" si="5"/>
        <v>0.62202671880091231</v>
      </c>
      <c r="E41" s="18">
        <f>SUM(E3:E34)</f>
        <v>1419</v>
      </c>
      <c r="F41" s="18">
        <f>SUM(F3:F34)</f>
        <v>1009</v>
      </c>
      <c r="G41" s="19">
        <f t="shared" si="6"/>
        <v>0.71106412966878085</v>
      </c>
      <c r="H41" s="18">
        <f>SUM(H3:H34)</f>
        <v>1650</v>
      </c>
      <c r="I41" s="18">
        <f>SUM(I3:I34)</f>
        <v>900</v>
      </c>
      <c r="J41" s="19">
        <f t="shared" si="7"/>
        <v>0.54545454545454541</v>
      </c>
      <c r="K41" s="20">
        <v>4.7146695325094035</v>
      </c>
      <c r="L41" s="20">
        <v>4.3177142857142856</v>
      </c>
      <c r="M41" s="20">
        <v>4.7458973001588145</v>
      </c>
      <c r="N41" s="20">
        <v>4.0353565114908658</v>
      </c>
      <c r="O41" s="20">
        <v>4.7248144220572641</v>
      </c>
      <c r="P41" s="20">
        <v>4.4897206114918289</v>
      </c>
      <c r="Q41" s="20">
        <v>4.303590285110876</v>
      </c>
      <c r="R41" s="20">
        <v>3.469453376205788</v>
      </c>
      <c r="S41" s="20">
        <v>3.7409957627118646</v>
      </c>
      <c r="T41" s="20">
        <v>3.8237506716818914</v>
      </c>
      <c r="U41" s="20">
        <v>4.4994629430719657</v>
      </c>
      <c r="V41" s="20">
        <v>4.8423566878980893</v>
      </c>
      <c r="W41" s="20">
        <v>4.7844598190526879</v>
      </c>
      <c r="X41" s="20">
        <v>4.4802561366061902</v>
      </c>
      <c r="Y41" s="20">
        <v>4.4632313472893186</v>
      </c>
      <c r="Z41" s="20">
        <v>4.1166755460841769</v>
      </c>
      <c r="AA41" s="20">
        <v>4.358591248665955</v>
      </c>
      <c r="AB41" s="20">
        <v>4.3627342888643881</v>
      </c>
      <c r="AC41" s="20">
        <v>4.3811936936936933</v>
      </c>
      <c r="AD41" s="20">
        <v>3.8607918263090677</v>
      </c>
    </row>
  </sheetData>
  <sortState xmlns:xlrd2="http://schemas.microsoft.com/office/spreadsheetml/2017/richdata2" ref="A3:I34">
    <sortCondition ref="A3"/>
  </sortState>
  <mergeCells count="4">
    <mergeCell ref="K1:O1"/>
    <mergeCell ref="P1:W1"/>
    <mergeCell ref="X1:AA1"/>
    <mergeCell ref="AB1:AD1"/>
  </mergeCells>
  <pageMargins left="0.70866141732283472" right="0.70866141732283472" top="0.74803149606299213" bottom="0.35433070866141736" header="0.31496062992125984" footer="0.31496062992125984"/>
  <pageSetup paperSize="9" scale="58" orientation="landscape" r:id="rId1"/>
  <headerFooter>
    <oddHeader>&amp;C&amp;"Arial,Negrita"&amp;16RESUMEN INFORME PDI
2015-2016</oddHeader>
  </headerFooter>
  <ignoredErrors>
    <ignoredError sqref="D36:D41 G36:G4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9324B05E646B498A43B797328D218E" ma:contentTypeVersion="4" ma:contentTypeDescription="Crear nuevo documento." ma:contentTypeScope="" ma:versionID="e13456ffbb9c0ce6ffbae812eac2dd32">
  <xsd:schema xmlns:xsd="http://www.w3.org/2001/XMLSchema" xmlns:xs="http://www.w3.org/2001/XMLSchema" xmlns:p="http://schemas.microsoft.com/office/2006/metadata/properties" xmlns:ns2="064799f5-a73b-4ff1-8fe6-6344afeef39e" xmlns:ns3="9e25231a-f3f5-49be-87f6-e32b8ba66f8d" xmlns:ns4="5b57d22d-0ec8-451b-bcf0-279f33863e76" targetNamespace="http://schemas.microsoft.com/office/2006/metadata/properties" ma:root="true" ma:fieldsID="08c5488919f7dc41bfa7dbef109761eb" ns2:_="" ns3:_="" ns4:_="">
    <xsd:import namespace="064799f5-a73b-4ff1-8fe6-6344afeef39e"/>
    <xsd:import namespace="9e25231a-f3f5-49be-87f6-e32b8ba66f8d"/>
    <xsd:import namespace="5b57d22d-0ec8-451b-bcf0-279f33863e76"/>
    <xsd:element name="properties">
      <xsd:complexType>
        <xsd:sequence>
          <xsd:element name="documentManagement">
            <xsd:complexType>
              <xsd:all>
                <xsd:element ref="ns2:Versi_x00f3_n_x0020_SIGC" minOccurs="0"/>
                <xsd:element ref="ns2:Fecha" minOccurs="0"/>
                <xsd:element ref="ns3:Descripci_x00f3_n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799f5-a73b-4ff1-8fe6-6344afeef39e" elementFormDefault="qualified">
    <xsd:import namespace="http://schemas.microsoft.com/office/2006/documentManagement/types"/>
    <xsd:import namespace="http://schemas.microsoft.com/office/infopath/2007/PartnerControls"/>
    <xsd:element name="Versi_x00f3_n_x0020_SIGC" ma:index="8" nillable="true" ma:displayName="Versión SGIC" ma:default="V01" ma:format="Dropdown" ma:internalName="Versi_x00f3_n_x0020_SIGC">
      <xsd:simpleType>
        <xsd:restriction base="dms:Choice">
          <xsd:enumeration value="V01"/>
          <xsd:enumeration value="V02"/>
          <xsd:enumeration value="V03"/>
        </xsd:restriction>
      </xsd:simpleType>
    </xsd:element>
    <xsd:element name="Fecha" ma:index="9" nillable="true" ma:displayName="Fecha" ma:format="DateOnly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5231a-f3f5-49be-87f6-e32b8ba66f8d" elementFormDefault="qualified">
    <xsd:import namespace="http://schemas.microsoft.com/office/2006/documentManagement/types"/>
    <xsd:import namespace="http://schemas.microsoft.com/office/infopath/2007/PartnerControls"/>
    <xsd:element name="Descripci_x00f3_n" ma:index="10" nillable="true" ma:displayName="Descripción" ma:internalName="Descripci_x00f3_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7d22d-0ec8-451b-bcf0-279f33863e7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9e25231a-f3f5-49be-87f6-e32b8ba66f8d" xsi:nil="true"/>
    <Versi_x00f3_n_x0020_SIGC xmlns="064799f5-a73b-4ff1-8fe6-6344afeef39e">V01</Versi_x00f3_n_x0020_SIGC>
    <Fecha xmlns="064799f5-a73b-4ff1-8fe6-6344afeef39e" xsi:nil="true"/>
  </documentManagement>
</p:properties>
</file>

<file path=customXml/itemProps1.xml><?xml version="1.0" encoding="utf-8"?>
<ds:datastoreItem xmlns:ds="http://schemas.openxmlformats.org/officeDocument/2006/customXml" ds:itemID="{0869E9B4-D3A0-4FF2-A64E-8D5639D206E8}"/>
</file>

<file path=customXml/itemProps2.xml><?xml version="1.0" encoding="utf-8"?>
<ds:datastoreItem xmlns:ds="http://schemas.openxmlformats.org/officeDocument/2006/customXml" ds:itemID="{28E6E4A6-C9B3-48D9-BFB2-D8B0A7968BB3}"/>
</file>

<file path=customXml/itemProps3.xml><?xml version="1.0" encoding="utf-8"?>
<ds:datastoreItem xmlns:ds="http://schemas.openxmlformats.org/officeDocument/2006/customXml" ds:itemID="{47D8C75C-0DE5-423A-A6D6-00EFEFA877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Portada</vt:lpstr>
      <vt:lpstr>Preguntas</vt:lpstr>
      <vt:lpstr>P5-2 GRADO 2023-2024</vt:lpstr>
      <vt:lpstr>'P5-2 GRADO 2023-2024'!Títulos_a_imprimir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Cobo Salcines, Beatriz</dc:creator>
  <cp:lastModifiedBy>Cobo Salcines, Beatriz</cp:lastModifiedBy>
  <cp:lastPrinted>2015-07-29T11:48:25Z</cp:lastPrinted>
  <dcterms:created xsi:type="dcterms:W3CDTF">2013-08-08T09:04:11Z</dcterms:created>
  <dcterms:modified xsi:type="dcterms:W3CDTF">2025-09-10T09:30:35Z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0x0101001D9324B05E646B498A43B797328D218E</vt:lpwstr>
  </property>
</Properties>
</file>