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P6-DOCTORADO\Informe del Doctorando\2023-2024\"/>
    </mc:Choice>
  </mc:AlternateContent>
  <xr:revisionPtr revIDLastSave="0" documentId="13_ncr:1_{6D0A951C-5DFB-40FE-9A46-6573027A784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octorados" sheetId="7" r:id="rId1"/>
  </sheets>
  <definedNames>
    <definedName name="_xlnm._FilterDatabase" localSheetId="0" hidden="1">Doctorados!#REF!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7" l="1"/>
  <c r="E27" i="7"/>
  <c r="E26" i="7"/>
  <c r="E25" i="7"/>
  <c r="E24" i="7"/>
  <c r="E23" i="7"/>
  <c r="G24" i="7" l="1"/>
  <c r="F24" i="7"/>
  <c r="H2" i="7" l="1"/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G28" i="7"/>
  <c r="G27" i="7"/>
  <c r="G26" i="7"/>
  <c r="G25" i="7"/>
  <c r="G23" i="7"/>
  <c r="F27" i="7"/>
  <c r="B27" i="7"/>
  <c r="B26" i="7"/>
  <c r="B25" i="7"/>
  <c r="B24" i="7"/>
  <c r="B23" i="7"/>
  <c r="C28" i="7"/>
  <c r="D28" i="7"/>
  <c r="C27" i="7"/>
  <c r="D27" i="7"/>
  <c r="C26" i="7"/>
  <c r="D26" i="7"/>
  <c r="C25" i="7"/>
  <c r="D25" i="7"/>
  <c r="C24" i="7"/>
  <c r="D24" i="7"/>
  <c r="C23" i="7"/>
  <c r="D23" i="7"/>
  <c r="B28" i="7"/>
  <c r="H27" i="7" l="1"/>
  <c r="H26" i="7"/>
  <c r="H28" i="7"/>
  <c r="H23" i="7"/>
  <c r="H25" i="7"/>
  <c r="H24" i="7"/>
  <c r="F28" i="7"/>
  <c r="F26" i="7"/>
  <c r="F25" i="7"/>
  <c r="F23" i="7"/>
</calcChain>
</file>

<file path=xl/sharedStrings.xml><?xml version="1.0" encoding="utf-8"?>
<sst xmlns="http://schemas.openxmlformats.org/spreadsheetml/2006/main" count="49" uniqueCount="49">
  <si>
    <t>PLAN</t>
  </si>
  <si>
    <t>1. Información disponible sobre el Programa de Doctorado, previa a la matrícula.</t>
  </si>
  <si>
    <t>2. Trámites de preinscripción, admisión y matrícula.</t>
  </si>
  <si>
    <t>3. Programa de bienvenida de la EDUC.</t>
  </si>
  <si>
    <t>4. Asignación de Tutor.</t>
  </si>
  <si>
    <t>5. Asignación de Director o Codirectores de Tesis.</t>
  </si>
  <si>
    <t xml:space="preserve">6. Complementos formativos, en caso de haberlos necesitado. </t>
  </si>
  <si>
    <t>7. Medios materiales disponibles para la realización de mi doctorado.</t>
  </si>
  <si>
    <t>8. La labor de mi Tutor.</t>
  </si>
  <si>
    <t>9. La labor del Director/Codirectores de Tesis.</t>
  </si>
  <si>
    <t>10. Coordinación y supervisión de mi estancia en la empresa, por parte del Tutor/Director. [Solo en el caso de doctorados industriales].</t>
  </si>
  <si>
    <t>11. Coordinación entre las distintas universidades participantes en mi tesis. [Solo en el caso de doctorados interuniversitarios].</t>
  </si>
  <si>
    <t xml:space="preserve">12. Control y supervisión anual de mi Documento de Actividades del Doctorando (DAD). </t>
  </si>
  <si>
    <t>13. Observancia del código de buenas prácticas de investigación de la UC.</t>
  </si>
  <si>
    <t>14. En general, el Programa de Doctorado en el que estoy matriculado/a.</t>
  </si>
  <si>
    <t>Participación</t>
  </si>
  <si>
    <t>DOCTORADO EN ARQUEOLOGÍA PREHISTÓRICA</t>
  </si>
  <si>
    <t>DOCTORADO EN BIOLOGÍA MOLECULAR Y BIOMEDICINA</t>
  </si>
  <si>
    <t>DOCTORADO EN CIENCIA Y TECNOLOGÍA</t>
  </si>
  <si>
    <t>DOCTORADO EN CIENCIAS DE LA ANTIGÜEDAD</t>
  </si>
  <si>
    <t>DOCTORADO EN CIENCIAS JURÍDICAS Y EMPRESARIALES</t>
  </si>
  <si>
    <t>DOCTORADO EN ECONOMÍA: INSTRUMENTOS DEL ANÁLISIS ECONÓMICO</t>
  </si>
  <si>
    <t>DOCTORADO EN EQUIDAD E INNOVACIÓN EN EDUCACIÓN</t>
  </si>
  <si>
    <t>DOCTORADO EN GEOGRAFÍA E HISTORIA</t>
  </si>
  <si>
    <t>DOCTORADO EN HISTORIA CONTEMPORÁNEA</t>
  </si>
  <si>
    <t>DOCTORADO EN HISTORIA MODERNA</t>
  </si>
  <si>
    <t>DOCTORADO EN INGENIERÍA AMBIENTAL</t>
  </si>
  <si>
    <t>DOCTORADO EN INGENIERÍA CIVIL</t>
  </si>
  <si>
    <t>DOCTORADO EN INGENIERÍA INDUSTRIAL: TECNOLOGÍAS DE DISEÑO Y PRODUCCIÓN INDUSTRIAL</t>
  </si>
  <si>
    <t>DOCTORADO EN MEDICINA Y CIENCIAS DE LA SALUD</t>
  </si>
  <si>
    <t>DOCTORADO EN TECNOLOGÍAS DE LA INFORMACIÓN Y COMUNICACIONES EN REDES MÓVILES</t>
  </si>
  <si>
    <t>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</si>
  <si>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</si>
  <si>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</si>
  <si>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</si>
  <si>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</si>
  <si>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</si>
  <si>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TOTAL UC</t>
  </si>
  <si>
    <t>DOCTORADO EN INGENIERÍA DE COSTAS, HIDROBIOLOGÍA Y GESTIÓN DE SISTEMAS ACUÁTICOS</t>
  </si>
  <si>
    <t>DOCTORADO EN INGENIERÍA NÁUTICA, MARINA Y RADIOELECTRÓNICA NAVAL</t>
  </si>
  <si>
    <t>DOCTORADO EN INGENIERÍA QUÍMICA, DE LA ENERGÍA Y DE PROCESOS</t>
  </si>
  <si>
    <t>DOCTORADO EN PATRIMONIO ARQUITECTÓNICO, CIVIL, URBANÍSTICO Y REHABILITACIÓN DE CONSTRUCCIONES EXISTENTES</t>
  </si>
  <si>
    <t>DOCTORADO EN QUÍMICA TEÓRICA Y MODELIZACIÓN COMPUTACIONAL</t>
  </si>
  <si>
    <t>Total Doctorandos</t>
  </si>
  <si>
    <t>Encuestas Doctorandos Nuevo Ingreso</t>
  </si>
  <si>
    <t>Encuestas Doctorandos Otros Años</t>
  </si>
  <si>
    <t>Total Encuestas</t>
  </si>
  <si>
    <t>Doctorados Nuevo Ingreso</t>
  </si>
  <si>
    <t>Doctorados Resto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</si>
</sst>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6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Porcentaje" xfId="3" builtinId="5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9"/>
  <sheetViews>
    <sheetView tabSelected="1" zoomScale="70" zoomScaleNormal="70" workbookViewId="0">
      <selection activeCell="A14" sqref="A14"/>
    </sheetView>
  </sheetViews>
  <sheetFormatPr baseColWidth="10" defaultRowHeight="12.75" x14ac:dyDescent="0.2"/>
  <cols>
    <col min="1" max="1" width="48.85546875" style="2" customWidth="1"/>
    <col min="2" max="2" width="15.5703125" style="2" customWidth="1"/>
    <col min="3" max="3" width="14.28515625" style="2" customWidth="1"/>
    <col min="4" max="4" width="14.42578125" style="2" customWidth="1"/>
    <col min="5" max="5" width="13" style="2" customWidth="1"/>
    <col min="6" max="6" width="16" style="2" customWidth="1"/>
    <col min="7" max="7" width="16.42578125" style="2" customWidth="1"/>
    <col min="8" max="8" width="15.28515625" style="2" customWidth="1"/>
    <col min="9" max="23" width="15.7109375" style="2" customWidth="1"/>
    <col min="24" max="16384" width="11.42578125" style="2"/>
  </cols>
  <sheetData>
    <row r="1" spans="1:23" ht="153.75" customHeight="1" x14ac:dyDescent="0.2">
      <c r="A1" s="17" t="s">
        <v>0</v>
      </c>
      <c r="B1" s="17" t="s">
        <v>43</v>
      </c>
      <c r="C1" s="17" t="s">
        <v>47</v>
      </c>
      <c r="D1" s="17" t="s">
        <v>48</v>
      </c>
      <c r="E1" s="17" t="s">
        <v>46</v>
      </c>
      <c r="F1" s="17" t="s">
        <v>44</v>
      </c>
      <c r="G1" s="17" t="s">
        <v>45</v>
      </c>
      <c r="H1" s="17" t="s">
        <v>15</v>
      </c>
      <c r="I1" s="17" t="s">
        <v>1</v>
      </c>
      <c r="J1" s="17" t="s">
        <v>2</v>
      </c>
      <c r="K1" s="17" t="s">
        <v>3</v>
      </c>
      <c r="L1" s="17" t="s">
        <v>4</v>
      </c>
      <c r="M1" s="17" t="s">
        <v>5</v>
      </c>
      <c r="N1" s="17" t="s">
        <v>6</v>
      </c>
      <c r="O1" s="17" t="s">
        <v>7</v>
      </c>
      <c r="P1" s="17" t="s">
        <v>8</v>
      </c>
      <c r="Q1" s="17" t="s">
        <v>9</v>
      </c>
      <c r="R1" s="17" t="s">
        <v>10</v>
      </c>
      <c r="S1" s="17" t="s">
        <v>11</v>
      </c>
      <c r="T1" s="17" t="s">
        <v>12</v>
      </c>
      <c r="U1" s="17" t="s">
        <v>13</v>
      </c>
      <c r="V1" s="17" t="s">
        <v>14</v>
      </c>
    </row>
    <row r="2" spans="1:23" ht="24.95" customHeight="1" x14ac:dyDescent="0.2">
      <c r="A2" s="6" t="s">
        <v>16</v>
      </c>
      <c r="B2" s="7">
        <v>16</v>
      </c>
      <c r="C2" s="7">
        <v>4</v>
      </c>
      <c r="D2" s="7">
        <v>12</v>
      </c>
      <c r="E2" s="7">
        <v>4</v>
      </c>
      <c r="F2" s="7">
        <v>2</v>
      </c>
      <c r="G2" s="7">
        <v>2</v>
      </c>
      <c r="H2" s="8">
        <f t="shared" ref="H2:H21" si="0">E2/B2</f>
        <v>0.25</v>
      </c>
      <c r="I2" s="9">
        <v>2.5</v>
      </c>
      <c r="J2" s="9">
        <v>2.5</v>
      </c>
      <c r="K2" s="9">
        <v>0</v>
      </c>
      <c r="L2" s="9">
        <v>5</v>
      </c>
      <c r="M2" s="9">
        <v>5</v>
      </c>
      <c r="N2" s="9"/>
      <c r="O2" s="9">
        <v>3.5</v>
      </c>
      <c r="P2" s="9">
        <v>3.5</v>
      </c>
      <c r="Q2" s="9">
        <v>3.5</v>
      </c>
      <c r="R2" s="9"/>
      <c r="S2" s="9"/>
      <c r="T2" s="9">
        <v>3</v>
      </c>
      <c r="U2" s="9">
        <v>3</v>
      </c>
      <c r="V2" s="9">
        <v>1.6666666666666667</v>
      </c>
      <c r="W2" s="1"/>
    </row>
    <row r="3" spans="1:23" ht="24.95" customHeight="1" x14ac:dyDescent="0.2">
      <c r="A3" s="10" t="s">
        <v>17</v>
      </c>
      <c r="B3" s="7">
        <v>87</v>
      </c>
      <c r="C3" s="7">
        <v>19</v>
      </c>
      <c r="D3" s="7">
        <v>68</v>
      </c>
      <c r="E3" s="7">
        <v>23</v>
      </c>
      <c r="F3" s="7">
        <v>7</v>
      </c>
      <c r="G3" s="7">
        <v>16</v>
      </c>
      <c r="H3" s="8">
        <f t="shared" si="0"/>
        <v>0.26436781609195403</v>
      </c>
      <c r="I3" s="9">
        <v>4.1428571428571432</v>
      </c>
      <c r="J3" s="9">
        <v>4.1428571428571432</v>
      </c>
      <c r="K3" s="9">
        <v>2.4</v>
      </c>
      <c r="L3" s="9">
        <v>4.8571428571428568</v>
      </c>
      <c r="M3" s="9">
        <v>4.5714285714285712</v>
      </c>
      <c r="N3" s="9">
        <v>3.6666666666666665</v>
      </c>
      <c r="O3" s="9">
        <v>3.2727272727272729</v>
      </c>
      <c r="P3" s="9">
        <v>3.8636363636363638</v>
      </c>
      <c r="Q3" s="9">
        <v>3.9565217391304346</v>
      </c>
      <c r="R3" s="9">
        <v>4.5</v>
      </c>
      <c r="S3" s="9"/>
      <c r="T3" s="9">
        <v>4.0909090909090908</v>
      </c>
      <c r="U3" s="9">
        <v>4.4210526315789478</v>
      </c>
      <c r="V3" s="9">
        <v>3.8260869565217392</v>
      </c>
      <c r="W3" s="1"/>
    </row>
    <row r="4" spans="1:23" ht="24.95" customHeight="1" x14ac:dyDescent="0.2">
      <c r="A4" s="10" t="s">
        <v>18</v>
      </c>
      <c r="B4" s="7">
        <v>66</v>
      </c>
      <c r="C4" s="7">
        <v>15</v>
      </c>
      <c r="D4" s="7">
        <v>51</v>
      </c>
      <c r="E4" s="7">
        <v>17</v>
      </c>
      <c r="F4" s="7">
        <v>6</v>
      </c>
      <c r="G4" s="7">
        <v>11</v>
      </c>
      <c r="H4" s="8">
        <f t="shared" si="0"/>
        <v>0.25757575757575757</v>
      </c>
      <c r="I4" s="9">
        <v>3.8333333333333335</v>
      </c>
      <c r="J4" s="9">
        <v>3.5</v>
      </c>
      <c r="K4" s="9">
        <v>4.5</v>
      </c>
      <c r="L4" s="9">
        <v>5</v>
      </c>
      <c r="M4" s="9">
        <v>4</v>
      </c>
      <c r="N4" s="9">
        <v>3.5</v>
      </c>
      <c r="O4" s="9">
        <v>4.2666666666666666</v>
      </c>
      <c r="P4" s="9">
        <v>4.5882352941176467</v>
      </c>
      <c r="Q4" s="9">
        <v>4.6470588235294121</v>
      </c>
      <c r="R4" s="9">
        <v>5</v>
      </c>
      <c r="S4" s="9"/>
      <c r="T4" s="9">
        <v>4.5625</v>
      </c>
      <c r="U4" s="9">
        <v>4.7692307692307692</v>
      </c>
      <c r="V4" s="9">
        <v>4.2941176470588234</v>
      </c>
      <c r="W4" s="1"/>
    </row>
    <row r="5" spans="1:23" ht="24.95" customHeight="1" x14ac:dyDescent="0.2">
      <c r="A5" s="10" t="s">
        <v>19</v>
      </c>
      <c r="B5" s="11">
        <v>13</v>
      </c>
      <c r="C5" s="7">
        <v>4</v>
      </c>
      <c r="D5" s="7">
        <v>9</v>
      </c>
      <c r="E5" s="7">
        <v>6</v>
      </c>
      <c r="F5" s="7">
        <v>3</v>
      </c>
      <c r="G5" s="7">
        <v>3</v>
      </c>
      <c r="H5" s="8">
        <f t="shared" si="0"/>
        <v>0.46153846153846156</v>
      </c>
      <c r="I5" s="9">
        <v>3</v>
      </c>
      <c r="J5" s="9">
        <v>3.6666666666666665</v>
      </c>
      <c r="K5" s="9">
        <v>3.3333333333333335</v>
      </c>
      <c r="L5" s="9">
        <v>4.666666666666667</v>
      </c>
      <c r="M5" s="9">
        <v>4.666666666666667</v>
      </c>
      <c r="N5" s="9">
        <v>3.3333333333333335</v>
      </c>
      <c r="O5" s="9">
        <v>3.6666666666666665</v>
      </c>
      <c r="P5" s="9">
        <v>4.5</v>
      </c>
      <c r="Q5" s="9">
        <v>4.833333333333333</v>
      </c>
      <c r="R5" s="9"/>
      <c r="S5" s="9">
        <v>5</v>
      </c>
      <c r="T5" s="9">
        <v>4.666666666666667</v>
      </c>
      <c r="U5" s="9">
        <v>4.5</v>
      </c>
      <c r="V5" s="9">
        <v>4.333333333333333</v>
      </c>
      <c r="W5" s="1"/>
    </row>
    <row r="6" spans="1:23" ht="24.95" customHeight="1" x14ac:dyDescent="0.2">
      <c r="A6" s="10" t="s">
        <v>20</v>
      </c>
      <c r="B6" s="7">
        <v>48</v>
      </c>
      <c r="C6" s="7">
        <v>8</v>
      </c>
      <c r="D6" s="7">
        <v>40</v>
      </c>
      <c r="E6" s="7">
        <v>17</v>
      </c>
      <c r="F6" s="7">
        <v>3</v>
      </c>
      <c r="G6" s="7">
        <v>14</v>
      </c>
      <c r="H6" s="8">
        <f t="shared" si="0"/>
        <v>0.35416666666666669</v>
      </c>
      <c r="I6" s="9">
        <v>4</v>
      </c>
      <c r="J6" s="9">
        <v>4.333333333333333</v>
      </c>
      <c r="K6" s="9">
        <v>4</v>
      </c>
      <c r="L6" s="9">
        <v>5</v>
      </c>
      <c r="M6" s="9">
        <v>5</v>
      </c>
      <c r="N6" s="9">
        <v>5</v>
      </c>
      <c r="O6" s="9">
        <v>4.3125</v>
      </c>
      <c r="P6" s="9">
        <v>4.8666666666666663</v>
      </c>
      <c r="Q6" s="9">
        <v>4.5882352941176467</v>
      </c>
      <c r="R6" s="9">
        <v>5</v>
      </c>
      <c r="S6" s="9"/>
      <c r="T6" s="9">
        <v>4.4375</v>
      </c>
      <c r="U6" s="9">
        <v>4.7857142857142856</v>
      </c>
      <c r="V6" s="9">
        <v>4.4705882352941178</v>
      </c>
      <c r="W6" s="1"/>
    </row>
    <row r="7" spans="1:23" ht="24.95" customHeight="1" x14ac:dyDescent="0.2">
      <c r="A7" s="10" t="s">
        <v>21</v>
      </c>
      <c r="B7" s="7">
        <v>14</v>
      </c>
      <c r="C7" s="7">
        <v>4</v>
      </c>
      <c r="D7" s="7">
        <v>10</v>
      </c>
      <c r="E7" s="7">
        <v>7</v>
      </c>
      <c r="F7" s="7">
        <v>3</v>
      </c>
      <c r="G7" s="7">
        <v>4</v>
      </c>
      <c r="H7" s="8">
        <f t="shared" si="0"/>
        <v>0.5</v>
      </c>
      <c r="I7" s="9">
        <v>4.333333333333333</v>
      </c>
      <c r="J7" s="9">
        <v>4.666666666666667</v>
      </c>
      <c r="K7" s="9">
        <v>4.333333333333333</v>
      </c>
      <c r="L7" s="9">
        <v>5</v>
      </c>
      <c r="M7" s="9">
        <v>5</v>
      </c>
      <c r="N7" s="9">
        <v>4.333333333333333</v>
      </c>
      <c r="O7" s="9">
        <v>4.833333333333333</v>
      </c>
      <c r="P7" s="9">
        <v>4.7142857142857144</v>
      </c>
      <c r="Q7" s="9">
        <v>4.7142857142857144</v>
      </c>
      <c r="R7" s="9">
        <v>5</v>
      </c>
      <c r="S7" s="9">
        <v>4.8</v>
      </c>
      <c r="T7" s="9">
        <v>4.7142857142857144</v>
      </c>
      <c r="U7" s="9">
        <v>5</v>
      </c>
      <c r="V7" s="9">
        <v>4.7142857142857144</v>
      </c>
      <c r="W7" s="1"/>
    </row>
    <row r="8" spans="1:23" ht="24.95" customHeight="1" x14ac:dyDescent="0.2">
      <c r="A8" s="10" t="s">
        <v>22</v>
      </c>
      <c r="B8" s="7">
        <v>36</v>
      </c>
      <c r="C8" s="7">
        <v>6</v>
      </c>
      <c r="D8" s="7">
        <v>30</v>
      </c>
      <c r="E8" s="7">
        <v>16</v>
      </c>
      <c r="F8" s="7">
        <v>2</v>
      </c>
      <c r="G8" s="7">
        <v>14</v>
      </c>
      <c r="H8" s="8">
        <f t="shared" si="0"/>
        <v>0.44444444444444442</v>
      </c>
      <c r="I8" s="9">
        <v>2.5</v>
      </c>
      <c r="J8" s="9">
        <v>2.5</v>
      </c>
      <c r="K8" s="9">
        <v>2</v>
      </c>
      <c r="L8" s="9">
        <v>3</v>
      </c>
      <c r="M8" s="9">
        <v>3</v>
      </c>
      <c r="N8" s="9">
        <v>4</v>
      </c>
      <c r="O8" s="9">
        <v>3.6875</v>
      </c>
      <c r="P8" s="9">
        <v>4.625</v>
      </c>
      <c r="Q8" s="9">
        <v>4.8125</v>
      </c>
      <c r="R8" s="9">
        <v>5</v>
      </c>
      <c r="S8" s="9">
        <v>4.4000000000000004</v>
      </c>
      <c r="T8" s="9">
        <v>4.5625</v>
      </c>
      <c r="U8" s="9">
        <v>4.7857142857142856</v>
      </c>
      <c r="V8" s="9">
        <v>4.4375</v>
      </c>
      <c r="W8" s="1"/>
    </row>
    <row r="9" spans="1:23" ht="24.95" customHeight="1" x14ac:dyDescent="0.2">
      <c r="A9" s="10" t="s">
        <v>23</v>
      </c>
      <c r="B9" s="7">
        <v>38</v>
      </c>
      <c r="C9" s="7">
        <v>9</v>
      </c>
      <c r="D9" s="7">
        <v>29</v>
      </c>
      <c r="E9" s="7">
        <v>19</v>
      </c>
      <c r="F9" s="7">
        <v>8</v>
      </c>
      <c r="G9" s="7">
        <v>11</v>
      </c>
      <c r="H9" s="8">
        <f t="shared" si="0"/>
        <v>0.5</v>
      </c>
      <c r="I9" s="9">
        <v>4</v>
      </c>
      <c r="J9" s="9">
        <v>4.125</v>
      </c>
      <c r="K9" s="9">
        <v>3.4285714285714284</v>
      </c>
      <c r="L9" s="9">
        <v>5</v>
      </c>
      <c r="M9" s="9">
        <v>5</v>
      </c>
      <c r="N9" s="9">
        <v>4.333333333333333</v>
      </c>
      <c r="O9" s="9">
        <v>3.8235294117647061</v>
      </c>
      <c r="P9" s="9">
        <v>4.7368421052631575</v>
      </c>
      <c r="Q9" s="9">
        <v>4.9473684210526319</v>
      </c>
      <c r="R9" s="9">
        <v>2.5</v>
      </c>
      <c r="S9" s="9"/>
      <c r="T9" s="9">
        <v>4.6315789473684212</v>
      </c>
      <c r="U9" s="9">
        <v>4.3684210526315788</v>
      </c>
      <c r="V9" s="9">
        <v>4.2777777777777777</v>
      </c>
      <c r="W9" s="1"/>
    </row>
    <row r="10" spans="1:23" ht="24.95" customHeight="1" x14ac:dyDescent="0.2">
      <c r="A10" s="10" t="s">
        <v>24</v>
      </c>
      <c r="B10" s="7">
        <v>14</v>
      </c>
      <c r="C10" s="7"/>
      <c r="D10" s="7">
        <v>14</v>
      </c>
      <c r="E10" s="7">
        <v>3</v>
      </c>
      <c r="F10" s="7"/>
      <c r="G10" s="7">
        <v>3</v>
      </c>
      <c r="H10" s="8">
        <f t="shared" si="0"/>
        <v>0.21428571428571427</v>
      </c>
      <c r="I10" s="9"/>
      <c r="J10" s="9"/>
      <c r="K10" s="9"/>
      <c r="L10" s="9"/>
      <c r="M10" s="9"/>
      <c r="N10" s="9"/>
      <c r="O10" s="9">
        <v>4</v>
      </c>
      <c r="P10" s="9">
        <v>5</v>
      </c>
      <c r="Q10" s="9">
        <v>5</v>
      </c>
      <c r="R10" s="9"/>
      <c r="S10" s="9"/>
      <c r="T10" s="9">
        <v>5</v>
      </c>
      <c r="U10" s="9">
        <v>5</v>
      </c>
      <c r="V10" s="9">
        <v>4.666666666666667</v>
      </c>
      <c r="W10" s="1"/>
    </row>
    <row r="11" spans="1:23" ht="24.95" customHeight="1" x14ac:dyDescent="0.2">
      <c r="A11" s="10" t="s">
        <v>25</v>
      </c>
      <c r="B11" s="7">
        <v>5</v>
      </c>
      <c r="C11" s="7">
        <v>2</v>
      </c>
      <c r="D11" s="7">
        <v>3</v>
      </c>
      <c r="E11" s="7">
        <v>2</v>
      </c>
      <c r="F11" s="7">
        <v>1</v>
      </c>
      <c r="G11" s="7">
        <v>1</v>
      </c>
      <c r="H11" s="8">
        <f t="shared" si="0"/>
        <v>0.4</v>
      </c>
      <c r="I11" s="9">
        <v>5</v>
      </c>
      <c r="J11" s="9">
        <v>5</v>
      </c>
      <c r="K11" s="9">
        <v>5</v>
      </c>
      <c r="L11" s="9">
        <v>5</v>
      </c>
      <c r="M11" s="9">
        <v>5</v>
      </c>
      <c r="N11" s="9">
        <v>5</v>
      </c>
      <c r="O11" s="9">
        <v>4.5</v>
      </c>
      <c r="P11" s="9">
        <v>4.5</v>
      </c>
      <c r="Q11" s="9">
        <v>4.5</v>
      </c>
      <c r="R11" s="9"/>
      <c r="S11" s="9">
        <v>5</v>
      </c>
      <c r="T11" s="9">
        <v>4.5</v>
      </c>
      <c r="U11" s="9">
        <v>4.5</v>
      </c>
      <c r="V11" s="9">
        <v>4.5</v>
      </c>
      <c r="W11" s="1"/>
    </row>
    <row r="12" spans="1:23" ht="24.95" customHeight="1" x14ac:dyDescent="0.2">
      <c r="A12" s="10" t="s">
        <v>26</v>
      </c>
      <c r="B12" s="7">
        <v>10</v>
      </c>
      <c r="C12" s="7"/>
      <c r="D12" s="7">
        <v>10</v>
      </c>
      <c r="E12" s="7">
        <v>4</v>
      </c>
      <c r="F12" s="7"/>
      <c r="G12" s="7">
        <v>4</v>
      </c>
      <c r="H12" s="8">
        <f t="shared" si="0"/>
        <v>0.4</v>
      </c>
      <c r="I12" s="9"/>
      <c r="J12" s="9"/>
      <c r="K12" s="9"/>
      <c r="L12" s="9"/>
      <c r="M12" s="9"/>
      <c r="N12" s="9"/>
      <c r="O12" s="9">
        <v>5</v>
      </c>
      <c r="P12" s="9">
        <v>5</v>
      </c>
      <c r="Q12" s="9">
        <v>5</v>
      </c>
      <c r="R12" s="9">
        <v>5</v>
      </c>
      <c r="S12" s="9">
        <v>5</v>
      </c>
      <c r="T12" s="9">
        <v>5</v>
      </c>
      <c r="U12" s="9">
        <v>4.75</v>
      </c>
      <c r="V12" s="9">
        <v>5</v>
      </c>
      <c r="W12" s="1"/>
    </row>
    <row r="13" spans="1:23" ht="24.95" customHeight="1" x14ac:dyDescent="0.2">
      <c r="A13" s="10" t="s">
        <v>27</v>
      </c>
      <c r="B13" s="7">
        <v>48</v>
      </c>
      <c r="C13" s="7">
        <v>11</v>
      </c>
      <c r="D13" s="7">
        <v>37</v>
      </c>
      <c r="E13" s="7">
        <v>11</v>
      </c>
      <c r="F13" s="7">
        <v>5</v>
      </c>
      <c r="G13" s="7">
        <v>6</v>
      </c>
      <c r="H13" s="8">
        <f t="shared" si="0"/>
        <v>0.22916666666666666</v>
      </c>
      <c r="I13" s="9">
        <v>4.4000000000000004</v>
      </c>
      <c r="J13" s="9">
        <v>4.8</v>
      </c>
      <c r="K13" s="9">
        <v>4.4000000000000004</v>
      </c>
      <c r="L13" s="9">
        <v>4.8</v>
      </c>
      <c r="M13" s="9">
        <v>5</v>
      </c>
      <c r="N13" s="9">
        <v>4.75</v>
      </c>
      <c r="O13" s="9">
        <v>4.3636363636363633</v>
      </c>
      <c r="P13" s="9">
        <v>4.4545454545454541</v>
      </c>
      <c r="Q13" s="9">
        <v>4.6363636363636367</v>
      </c>
      <c r="R13" s="9">
        <v>4</v>
      </c>
      <c r="S13" s="9"/>
      <c r="T13" s="9">
        <v>4.6363636363636367</v>
      </c>
      <c r="U13" s="9">
        <v>4.3636363636363633</v>
      </c>
      <c r="V13" s="9">
        <v>4.5454545454545459</v>
      </c>
      <c r="W13" s="1"/>
    </row>
    <row r="14" spans="1:23" ht="24.95" customHeight="1" x14ac:dyDescent="0.2">
      <c r="A14" s="10" t="s">
        <v>38</v>
      </c>
      <c r="B14" s="7">
        <v>42</v>
      </c>
      <c r="C14" s="7">
        <v>9</v>
      </c>
      <c r="D14" s="7">
        <v>33</v>
      </c>
      <c r="E14" s="7">
        <v>21</v>
      </c>
      <c r="F14" s="7">
        <v>6</v>
      </c>
      <c r="G14" s="7">
        <v>15</v>
      </c>
      <c r="H14" s="8">
        <f t="shared" si="0"/>
        <v>0.5</v>
      </c>
      <c r="I14" s="9">
        <v>4.333333333333333</v>
      </c>
      <c r="J14" s="9">
        <v>4</v>
      </c>
      <c r="K14" s="9">
        <v>3.5</v>
      </c>
      <c r="L14" s="9">
        <v>4.666666666666667</v>
      </c>
      <c r="M14" s="9">
        <v>4.666666666666667</v>
      </c>
      <c r="N14" s="9">
        <v>3.8</v>
      </c>
      <c r="O14" s="9">
        <v>4.1904761904761907</v>
      </c>
      <c r="P14" s="9">
        <v>4.333333333333333</v>
      </c>
      <c r="Q14" s="9">
        <v>4.0952380952380949</v>
      </c>
      <c r="R14" s="9">
        <v>4.8</v>
      </c>
      <c r="S14" s="9"/>
      <c r="T14" s="9">
        <v>4.4285714285714288</v>
      </c>
      <c r="U14" s="9">
        <v>4.2380952380952381</v>
      </c>
      <c r="V14" s="9">
        <v>4.2380952380952381</v>
      </c>
      <c r="W14" s="1"/>
    </row>
    <row r="15" spans="1:23" ht="24.95" customHeight="1" x14ac:dyDescent="0.2">
      <c r="A15" s="10" t="s">
        <v>28</v>
      </c>
      <c r="B15" s="7">
        <v>23</v>
      </c>
      <c r="C15" s="7">
        <v>5</v>
      </c>
      <c r="D15" s="7">
        <v>18</v>
      </c>
      <c r="E15" s="7">
        <v>8</v>
      </c>
      <c r="F15" s="7">
        <v>3</v>
      </c>
      <c r="G15" s="7">
        <v>5</v>
      </c>
      <c r="H15" s="8">
        <f t="shared" si="0"/>
        <v>0.34782608695652173</v>
      </c>
      <c r="I15" s="9">
        <v>4.333333333333333</v>
      </c>
      <c r="J15" s="9">
        <v>4.333333333333333</v>
      </c>
      <c r="K15" s="9">
        <v>4.333333333333333</v>
      </c>
      <c r="L15" s="9">
        <v>4.666666666666667</v>
      </c>
      <c r="M15" s="9">
        <v>4.666666666666667</v>
      </c>
      <c r="N15" s="9">
        <v>4.5</v>
      </c>
      <c r="O15" s="9">
        <v>4.75</v>
      </c>
      <c r="P15" s="9">
        <v>4.875</v>
      </c>
      <c r="Q15" s="9">
        <v>4.875</v>
      </c>
      <c r="R15" s="9">
        <v>4.833333333333333</v>
      </c>
      <c r="S15" s="9"/>
      <c r="T15" s="9">
        <v>4.75</v>
      </c>
      <c r="U15" s="9">
        <v>4.7142857142857144</v>
      </c>
      <c r="V15" s="9">
        <v>4.25</v>
      </c>
      <c r="W15" s="1"/>
    </row>
    <row r="16" spans="1:23" ht="24.95" customHeight="1" x14ac:dyDescent="0.2">
      <c r="A16" s="10" t="s">
        <v>39</v>
      </c>
      <c r="B16" s="7">
        <v>9</v>
      </c>
      <c r="C16" s="7">
        <v>1</v>
      </c>
      <c r="D16" s="7">
        <v>8</v>
      </c>
      <c r="E16" s="7">
        <v>4</v>
      </c>
      <c r="F16" s="7">
        <v>1</v>
      </c>
      <c r="G16" s="7">
        <v>3</v>
      </c>
      <c r="H16" s="8">
        <f t="shared" si="0"/>
        <v>0.44444444444444442</v>
      </c>
      <c r="I16" s="9">
        <v>5</v>
      </c>
      <c r="J16" s="9">
        <v>5</v>
      </c>
      <c r="K16" s="9">
        <v>5</v>
      </c>
      <c r="L16" s="9">
        <v>5</v>
      </c>
      <c r="M16" s="9">
        <v>5</v>
      </c>
      <c r="N16" s="9"/>
      <c r="O16" s="9">
        <v>4.5</v>
      </c>
      <c r="P16" s="9">
        <v>5</v>
      </c>
      <c r="Q16" s="9">
        <v>5</v>
      </c>
      <c r="R16" s="9">
        <v>5</v>
      </c>
      <c r="S16" s="9">
        <v>4</v>
      </c>
      <c r="T16" s="9">
        <v>5</v>
      </c>
      <c r="U16" s="9">
        <v>5</v>
      </c>
      <c r="V16" s="9">
        <v>4.5</v>
      </c>
      <c r="W16" s="1"/>
    </row>
    <row r="17" spans="1:23" ht="24.95" customHeight="1" x14ac:dyDescent="0.2">
      <c r="A17" s="10" t="s">
        <v>40</v>
      </c>
      <c r="B17" s="7">
        <v>41</v>
      </c>
      <c r="C17" s="7">
        <v>8</v>
      </c>
      <c r="D17" s="7">
        <v>33</v>
      </c>
      <c r="E17" s="7">
        <v>13</v>
      </c>
      <c r="F17" s="7">
        <v>3</v>
      </c>
      <c r="G17" s="7">
        <v>10</v>
      </c>
      <c r="H17" s="8">
        <f t="shared" si="0"/>
        <v>0.31707317073170732</v>
      </c>
      <c r="I17" s="9">
        <v>5</v>
      </c>
      <c r="J17" s="9">
        <v>5</v>
      </c>
      <c r="K17" s="9">
        <v>5</v>
      </c>
      <c r="L17" s="9">
        <v>5</v>
      </c>
      <c r="M17" s="9">
        <v>5</v>
      </c>
      <c r="N17" s="9">
        <v>5</v>
      </c>
      <c r="O17" s="9">
        <v>4.6923076923076925</v>
      </c>
      <c r="P17" s="9">
        <v>4.615384615384615</v>
      </c>
      <c r="Q17" s="9">
        <v>4.615384615384615</v>
      </c>
      <c r="R17" s="9">
        <v>4.75</v>
      </c>
      <c r="S17" s="9"/>
      <c r="T17" s="9">
        <v>4.6923076923076925</v>
      </c>
      <c r="U17" s="9">
        <v>4.6363636363636367</v>
      </c>
      <c r="V17" s="9">
        <v>4.4615384615384617</v>
      </c>
      <c r="W17" s="1"/>
    </row>
    <row r="18" spans="1:23" ht="24.95" customHeight="1" x14ac:dyDescent="0.2">
      <c r="A18" s="10" t="s">
        <v>29</v>
      </c>
      <c r="B18" s="7">
        <v>167</v>
      </c>
      <c r="C18" s="7">
        <v>34</v>
      </c>
      <c r="D18" s="7">
        <v>133</v>
      </c>
      <c r="E18" s="7">
        <v>27</v>
      </c>
      <c r="F18" s="7">
        <v>9</v>
      </c>
      <c r="G18" s="7">
        <v>18</v>
      </c>
      <c r="H18" s="8">
        <f t="shared" si="0"/>
        <v>0.16167664670658682</v>
      </c>
      <c r="I18" s="9">
        <v>3.2222222222222223</v>
      </c>
      <c r="J18" s="9">
        <v>3</v>
      </c>
      <c r="K18" s="9">
        <v>2.5714285714285716</v>
      </c>
      <c r="L18" s="9">
        <v>4.666666666666667</v>
      </c>
      <c r="M18" s="9">
        <v>4.666666666666667</v>
      </c>
      <c r="N18" s="9">
        <v>3.8333333333333335</v>
      </c>
      <c r="O18" s="9">
        <v>3.7083333333333335</v>
      </c>
      <c r="P18" s="9">
        <v>4.1851851851851851</v>
      </c>
      <c r="Q18" s="9">
        <v>4.333333333333333</v>
      </c>
      <c r="R18" s="9">
        <v>4.4000000000000004</v>
      </c>
      <c r="S18" s="9"/>
      <c r="T18" s="9">
        <v>4</v>
      </c>
      <c r="U18" s="9">
        <v>4.1904761904761907</v>
      </c>
      <c r="V18" s="9">
        <v>3.8888888888888888</v>
      </c>
      <c r="W18" s="1"/>
    </row>
    <row r="19" spans="1:23" ht="24.95" customHeight="1" x14ac:dyDescent="0.2">
      <c r="A19" s="10" t="s">
        <v>41</v>
      </c>
      <c r="B19" s="7">
        <v>8</v>
      </c>
      <c r="C19" s="7">
        <v>1</v>
      </c>
      <c r="D19" s="7">
        <v>7</v>
      </c>
      <c r="E19" s="7">
        <v>3</v>
      </c>
      <c r="F19" s="7"/>
      <c r="G19" s="7">
        <v>3</v>
      </c>
      <c r="H19" s="8">
        <f t="shared" si="0"/>
        <v>0.375</v>
      </c>
      <c r="I19" s="9"/>
      <c r="J19" s="9"/>
      <c r="K19" s="9"/>
      <c r="L19" s="9"/>
      <c r="M19" s="9"/>
      <c r="N19" s="9"/>
      <c r="O19" s="9">
        <v>3</v>
      </c>
      <c r="P19" s="9">
        <v>5</v>
      </c>
      <c r="Q19" s="9">
        <v>5</v>
      </c>
      <c r="R19" s="9">
        <v>5</v>
      </c>
      <c r="S19" s="9">
        <v>4</v>
      </c>
      <c r="T19" s="9">
        <v>5</v>
      </c>
      <c r="U19" s="9">
        <v>4.333333333333333</v>
      </c>
      <c r="V19" s="9">
        <v>4.333333333333333</v>
      </c>
      <c r="W19" s="1"/>
    </row>
    <row r="20" spans="1:23" ht="24.95" customHeight="1" x14ac:dyDescent="0.2">
      <c r="A20" s="10" t="s">
        <v>42</v>
      </c>
      <c r="B20" s="7">
        <v>3</v>
      </c>
      <c r="C20" s="7"/>
      <c r="D20" s="7">
        <v>3</v>
      </c>
      <c r="E20" s="7">
        <v>1</v>
      </c>
      <c r="F20" s="7"/>
      <c r="G20" s="7">
        <v>1</v>
      </c>
      <c r="H20" s="8">
        <f t="shared" si="0"/>
        <v>0.33333333333333331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"/>
    </row>
    <row r="21" spans="1:23" ht="24.95" customHeight="1" x14ac:dyDescent="0.2">
      <c r="A21" s="10" t="s">
        <v>30</v>
      </c>
      <c r="B21" s="7">
        <v>24</v>
      </c>
      <c r="C21" s="7">
        <v>6</v>
      </c>
      <c r="D21" s="7">
        <v>18</v>
      </c>
      <c r="E21" s="7">
        <v>9</v>
      </c>
      <c r="F21" s="7">
        <v>2</v>
      </c>
      <c r="G21" s="7">
        <v>7</v>
      </c>
      <c r="H21" s="8">
        <f t="shared" si="0"/>
        <v>0.375</v>
      </c>
      <c r="I21" s="9">
        <v>4</v>
      </c>
      <c r="J21" s="9">
        <v>3.5</v>
      </c>
      <c r="K21" s="9">
        <v>3</v>
      </c>
      <c r="L21" s="9">
        <v>4.5</v>
      </c>
      <c r="M21" s="9">
        <v>4.5</v>
      </c>
      <c r="N21" s="9">
        <v>5</v>
      </c>
      <c r="O21" s="9">
        <v>4.666666666666667</v>
      </c>
      <c r="P21" s="9">
        <v>4.7777777777777777</v>
      </c>
      <c r="Q21" s="9">
        <v>4.8888888888888893</v>
      </c>
      <c r="R21" s="9">
        <v>4</v>
      </c>
      <c r="S21" s="9">
        <v>3.6666666666666665</v>
      </c>
      <c r="T21" s="9">
        <v>4.666666666666667</v>
      </c>
      <c r="U21" s="9">
        <v>4.5</v>
      </c>
      <c r="V21" s="9">
        <v>4.2222222222222223</v>
      </c>
      <c r="W21" s="1"/>
    </row>
    <row r="22" spans="1:23" s="3" customFormat="1" ht="25.5" customHeight="1" x14ac:dyDescent="0.2">
      <c r="A22" s="17" t="s">
        <v>31</v>
      </c>
      <c r="B22" s="12"/>
      <c r="C22" s="12"/>
      <c r="D22" s="12"/>
      <c r="E22" s="7"/>
      <c r="F22" s="13"/>
      <c r="G22" s="13"/>
      <c r="H22" s="8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3" s="3" customFormat="1" ht="20.100000000000001" customHeight="1" x14ac:dyDescent="0.2">
      <c r="A23" s="18" t="s">
        <v>32</v>
      </c>
      <c r="B23" s="12">
        <f>SUM(B2,B5,B9:B11)</f>
        <v>86</v>
      </c>
      <c r="C23" s="12">
        <f t="shared" ref="C23:D23" si="1">SUM(C2,C5,C9:C11)</f>
        <v>19</v>
      </c>
      <c r="D23" s="12">
        <f t="shared" si="1"/>
        <v>67</v>
      </c>
      <c r="E23" s="12">
        <f>SUM(E2,E5,E9:E11)</f>
        <v>34</v>
      </c>
      <c r="F23" s="12">
        <f>SUM(F2,F5,F9:F11)</f>
        <v>14</v>
      </c>
      <c r="G23" s="12">
        <f>SUM(G2,G5,G9:G11)</f>
        <v>20</v>
      </c>
      <c r="H23" s="8">
        <f t="shared" ref="H23:H28" si="2">E23/B23</f>
        <v>0.39534883720930231</v>
      </c>
      <c r="I23" s="9">
        <v>3.6428571428571428</v>
      </c>
      <c r="J23" s="9">
        <v>3.8571428571428572</v>
      </c>
      <c r="K23" s="9">
        <v>3</v>
      </c>
      <c r="L23" s="9">
        <v>4.9285714285714288</v>
      </c>
      <c r="M23" s="9">
        <v>4.9285714285714288</v>
      </c>
      <c r="N23" s="9">
        <v>4</v>
      </c>
      <c r="O23" s="9">
        <v>3.8125</v>
      </c>
      <c r="P23" s="9">
        <v>4.5588235294117645</v>
      </c>
      <c r="Q23" s="9">
        <v>4.7352941176470589</v>
      </c>
      <c r="R23" s="9">
        <v>2.5</v>
      </c>
      <c r="S23" s="9">
        <v>5</v>
      </c>
      <c r="T23" s="9">
        <v>4.5483870967741939</v>
      </c>
      <c r="U23" s="9">
        <v>4.333333333333333</v>
      </c>
      <c r="V23" s="9">
        <v>4.09375</v>
      </c>
      <c r="W23" s="4"/>
    </row>
    <row r="24" spans="1:23" s="3" customFormat="1" ht="20.100000000000001" customHeight="1" x14ac:dyDescent="0.2">
      <c r="A24" s="18" t="s">
        <v>33</v>
      </c>
      <c r="B24" s="12">
        <f>SUM(B4,B20)</f>
        <v>69</v>
      </c>
      <c r="C24" s="12">
        <f t="shared" ref="C24:D24" si="3">SUM(C4,C20)</f>
        <v>15</v>
      </c>
      <c r="D24" s="12">
        <f t="shared" si="3"/>
        <v>54</v>
      </c>
      <c r="E24" s="12">
        <f>SUM(E4,E20)</f>
        <v>18</v>
      </c>
      <c r="F24" s="12">
        <f>SUM(F4,F20)</f>
        <v>6</v>
      </c>
      <c r="G24" s="12">
        <f>SUM(G4,G20)</f>
        <v>12</v>
      </c>
      <c r="H24" s="8">
        <f t="shared" si="2"/>
        <v>0.2608695652173913</v>
      </c>
      <c r="I24" s="9">
        <v>3.8333333333333335</v>
      </c>
      <c r="J24" s="9">
        <v>3.5</v>
      </c>
      <c r="K24" s="9">
        <v>4.5</v>
      </c>
      <c r="L24" s="9">
        <v>5</v>
      </c>
      <c r="M24" s="9">
        <v>4</v>
      </c>
      <c r="N24" s="9">
        <v>3.5</v>
      </c>
      <c r="O24" s="9">
        <v>4.3125</v>
      </c>
      <c r="P24" s="9">
        <v>4.6111111111111107</v>
      </c>
      <c r="Q24" s="9">
        <v>4.666666666666667</v>
      </c>
      <c r="R24" s="9">
        <v>5</v>
      </c>
      <c r="S24" s="9">
        <v>5</v>
      </c>
      <c r="T24" s="9">
        <v>4.5882352941176467</v>
      </c>
      <c r="U24" s="9">
        <v>4.7857142857142856</v>
      </c>
      <c r="V24" s="9">
        <v>4.333333333333333</v>
      </c>
      <c r="W24" s="4"/>
    </row>
    <row r="25" spans="1:23" s="3" customFormat="1" ht="20.100000000000001" customHeight="1" x14ac:dyDescent="0.2">
      <c r="A25" s="18" t="s">
        <v>34</v>
      </c>
      <c r="B25" s="12">
        <f>SUM(B3,B18)</f>
        <v>254</v>
      </c>
      <c r="C25" s="12">
        <f t="shared" ref="C25:D25" si="4">SUM(C3,C18)</f>
        <v>53</v>
      </c>
      <c r="D25" s="12">
        <f t="shared" si="4"/>
        <v>201</v>
      </c>
      <c r="E25" s="12">
        <f>SUM(E3,E18)</f>
        <v>50</v>
      </c>
      <c r="F25" s="12">
        <f>SUM(F3,F18)</f>
        <v>16</v>
      </c>
      <c r="G25" s="12">
        <f>SUM(G3,G18)</f>
        <v>34</v>
      </c>
      <c r="H25" s="8">
        <f t="shared" si="2"/>
        <v>0.19685039370078741</v>
      </c>
      <c r="I25" s="9">
        <v>3.625</v>
      </c>
      <c r="J25" s="9">
        <v>3.5</v>
      </c>
      <c r="K25" s="9">
        <v>2.5</v>
      </c>
      <c r="L25" s="9">
        <v>4.75</v>
      </c>
      <c r="M25" s="9">
        <v>4.625</v>
      </c>
      <c r="N25" s="9">
        <v>3.7777777777777777</v>
      </c>
      <c r="O25" s="9">
        <v>3.5</v>
      </c>
      <c r="P25" s="9">
        <v>4.0408163265306118</v>
      </c>
      <c r="Q25" s="9">
        <v>4.16</v>
      </c>
      <c r="R25" s="9">
        <v>4.416666666666667</v>
      </c>
      <c r="S25" s="9"/>
      <c r="T25" s="9">
        <v>4.0434782608695654</v>
      </c>
      <c r="U25" s="9">
        <v>4.3</v>
      </c>
      <c r="V25" s="9">
        <v>3.86</v>
      </c>
      <c r="W25" s="4"/>
    </row>
    <row r="26" spans="1:23" s="3" customFormat="1" ht="20.100000000000001" customHeight="1" x14ac:dyDescent="0.2">
      <c r="A26" s="18" t="s">
        <v>35</v>
      </c>
      <c r="B26" s="12">
        <f>SUM(B6,B7,B8)</f>
        <v>98</v>
      </c>
      <c r="C26" s="12">
        <f t="shared" ref="C26:D26" si="5">SUM(C6,C7,C8)</f>
        <v>18</v>
      </c>
      <c r="D26" s="12">
        <f t="shared" si="5"/>
        <v>80</v>
      </c>
      <c r="E26" s="12">
        <f>SUM(E6,E7,E8)</f>
        <v>40</v>
      </c>
      <c r="F26" s="12">
        <f>SUM(F6,F7,F8)</f>
        <v>8</v>
      </c>
      <c r="G26" s="12">
        <f>SUM(G6,G7,G8)</f>
        <v>32</v>
      </c>
      <c r="H26" s="8">
        <f t="shared" si="2"/>
        <v>0.40816326530612246</v>
      </c>
      <c r="I26" s="9">
        <v>3.75</v>
      </c>
      <c r="J26" s="9">
        <v>4</v>
      </c>
      <c r="K26" s="9">
        <v>3.625</v>
      </c>
      <c r="L26" s="9">
        <v>4.5</v>
      </c>
      <c r="M26" s="9">
        <v>4.5</v>
      </c>
      <c r="N26" s="9">
        <v>4.4000000000000004</v>
      </c>
      <c r="O26" s="9">
        <v>4.1315789473684212</v>
      </c>
      <c r="P26" s="9">
        <v>4.7368421052631575</v>
      </c>
      <c r="Q26" s="9">
        <v>4.7</v>
      </c>
      <c r="R26" s="9">
        <v>5</v>
      </c>
      <c r="S26" s="9">
        <v>4.5333333333333332</v>
      </c>
      <c r="T26" s="9">
        <v>4.5384615384615383</v>
      </c>
      <c r="U26" s="9">
        <v>4.8285714285714283</v>
      </c>
      <c r="V26" s="9">
        <v>4.5</v>
      </c>
      <c r="W26" s="4"/>
    </row>
    <row r="27" spans="1:23" s="3" customFormat="1" ht="20.100000000000001" customHeight="1" x14ac:dyDescent="0.2">
      <c r="A27" s="18" t="s">
        <v>36</v>
      </c>
      <c r="B27" s="12">
        <f>SUM(B12:B17,B19,B21)</f>
        <v>205</v>
      </c>
      <c r="C27" s="12">
        <f t="shared" ref="C27:F27" si="6">SUM(C12:C17,C19,C21)</f>
        <v>41</v>
      </c>
      <c r="D27" s="12">
        <f t="shared" si="6"/>
        <v>164</v>
      </c>
      <c r="E27" s="12">
        <f>SUM(E12:E17,E19,E21)</f>
        <v>73</v>
      </c>
      <c r="F27" s="12">
        <f t="shared" si="6"/>
        <v>20</v>
      </c>
      <c r="G27" s="12">
        <f t="shared" ref="G27" si="7">SUM(G12:G17,G19,G21)</f>
        <v>53</v>
      </c>
      <c r="H27" s="8">
        <f t="shared" si="2"/>
        <v>0.35609756097560974</v>
      </c>
      <c r="I27" s="9">
        <v>4.45</v>
      </c>
      <c r="J27" s="9">
        <v>4.4000000000000004</v>
      </c>
      <c r="K27" s="9">
        <v>4.1578947368421053</v>
      </c>
      <c r="L27" s="9">
        <v>4.75</v>
      </c>
      <c r="M27" s="9">
        <v>4.8</v>
      </c>
      <c r="N27" s="9">
        <v>4.4285714285714288</v>
      </c>
      <c r="O27" s="9">
        <v>4.4383561643835616</v>
      </c>
      <c r="P27" s="9">
        <v>4.6164383561643838</v>
      </c>
      <c r="Q27" s="9">
        <v>4.5890410958904111</v>
      </c>
      <c r="R27" s="9">
        <v>4.6923076923076925</v>
      </c>
      <c r="S27" s="9">
        <v>4</v>
      </c>
      <c r="T27" s="9">
        <v>4.6575342465753424</v>
      </c>
      <c r="U27" s="9">
        <v>4.4705882352941178</v>
      </c>
      <c r="V27" s="9">
        <v>4.3835616438356162</v>
      </c>
      <c r="W27" s="4"/>
    </row>
    <row r="28" spans="1:23" s="3" customFormat="1" ht="20.100000000000001" customHeight="1" x14ac:dyDescent="0.2">
      <c r="A28" s="18" t="s">
        <v>37</v>
      </c>
      <c r="B28" s="14">
        <f>SUM(B2:B21)</f>
        <v>712</v>
      </c>
      <c r="C28" s="14">
        <f t="shared" ref="C28:D28" si="8">SUM(C2:C21)</f>
        <v>146</v>
      </c>
      <c r="D28" s="14">
        <f t="shared" si="8"/>
        <v>566</v>
      </c>
      <c r="E28" s="14">
        <f>SUM(E2:E21)</f>
        <v>215</v>
      </c>
      <c r="F28" s="14">
        <f>SUM(F2:F21)</f>
        <v>64</v>
      </c>
      <c r="G28" s="14">
        <f>SUM(G2:G21)</f>
        <v>151</v>
      </c>
      <c r="H28" s="15">
        <f t="shared" si="2"/>
        <v>0.30196629213483145</v>
      </c>
      <c r="I28" s="16">
        <v>3.921875</v>
      </c>
      <c r="J28" s="16">
        <v>3.921875</v>
      </c>
      <c r="K28" s="16">
        <v>3.4444444444444446</v>
      </c>
      <c r="L28" s="16">
        <v>4.774193548387097</v>
      </c>
      <c r="M28" s="16">
        <v>4.6825396825396828</v>
      </c>
      <c r="N28" s="16">
        <v>4.1351351351351351</v>
      </c>
      <c r="O28" s="16">
        <v>4.0634146341463415</v>
      </c>
      <c r="P28" s="16">
        <v>4.4952830188679247</v>
      </c>
      <c r="Q28" s="16">
        <v>4.5395348837209299</v>
      </c>
      <c r="R28" s="16">
        <v>4.6078431372549016</v>
      </c>
      <c r="S28" s="16">
        <v>4.4482758620689653</v>
      </c>
      <c r="T28" s="16">
        <v>4.4757281553398061</v>
      </c>
      <c r="U28" s="16">
        <v>4.5026737967914441</v>
      </c>
      <c r="V28" s="16">
        <v>4.234741784037559</v>
      </c>
      <c r="W28" s="5"/>
    </row>
    <row r="29" spans="1:23" x14ac:dyDescent="0.2"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pageMargins left="0.7" right="0.7" top="0.75" bottom="0.75" header="0.3" footer="0.3"/>
  <pageSetup paperSize="9" scale="36" orientation="landscape" r:id="rId1"/>
  <ignoredErrors>
    <ignoredError sqref="F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53BB4C06-1A30-40CE-AD4C-C8E574CFF0BF}"/>
</file>

<file path=customXml/itemProps2.xml><?xml version="1.0" encoding="utf-8"?>
<ds:datastoreItem xmlns:ds="http://schemas.openxmlformats.org/officeDocument/2006/customXml" ds:itemID="{25D7536F-181B-40D6-A8A9-1DEB7B22A23B}"/>
</file>

<file path=customXml/itemProps3.xml><?xml version="1.0" encoding="utf-8"?>
<ds:datastoreItem xmlns:ds="http://schemas.openxmlformats.org/officeDocument/2006/customXml" ds:itemID="{8126CCDF-87DE-4DDE-ACE7-2893E95F7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Doctorados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cp:lastPrinted>2022-03-29T07:03:47Z</cp:lastPrinted>
  <dcterms:created xsi:type="dcterms:W3CDTF">2016-03-07T08:28:55Z</dcterms:created>
  <dcterms:modified xsi:type="dcterms:W3CDTF">2026-03-20T08:57:52Z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