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AREA DE CALIDAD\P9-SATISFACCIÓN PROGRAMA FORMATIVO\2023-2024\PDI\"/>
    </mc:Choice>
  </mc:AlternateContent>
  <xr:revisionPtr revIDLastSave="0" documentId="13_ncr:1_{2723AC26-E51B-4C31-B0BA-7A2FA7D3ED0E}" xr6:coauthVersionLast="47" xr6:coauthVersionMax="47" xr10:uidLastSave="{00000000-0000-0000-0000-000000000000}"/>
  <bookViews>
    <workbookView xWindow="-120" yWindow="-120" windowWidth="29040" windowHeight="15720" xr2:uid="{00000000-000D-0000-FFFF-FFFF00000000}"/>
  </bookViews>
  <sheets>
    <sheet name="Portada" sheetId="4" r:id="rId1"/>
    <sheet name="Modelo Encuesta" sheetId="5" r:id="rId2"/>
    <sheet name="GRADO " sheetId="1" r:id="rId3"/>
    <sheet name="MASTER"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8" i="1" l="1"/>
  <c r="G38" i="1" l="1"/>
  <c r="E38" i="1"/>
  <c r="B38" i="1"/>
  <c r="G43" i="3" l="1"/>
  <c r="G42" i="3"/>
  <c r="G41" i="3"/>
  <c r="G40" i="3"/>
  <c r="G39" i="3"/>
  <c r="E43" i="3"/>
  <c r="E42" i="3"/>
  <c r="E41" i="3"/>
  <c r="E40" i="3"/>
  <c r="E39" i="3"/>
  <c r="C39" i="3"/>
  <c r="C40" i="3"/>
  <c r="C41" i="3"/>
  <c r="C42" i="3"/>
  <c r="C43" i="3"/>
  <c r="B43" i="3"/>
  <c r="B42" i="3"/>
  <c r="B41" i="3"/>
  <c r="B40" i="3"/>
  <c r="B39" i="3"/>
  <c r="E39" i="1" l="1"/>
  <c r="G37" i="1"/>
  <c r="G36" i="1"/>
  <c r="G35" i="1"/>
  <c r="G34" i="1"/>
  <c r="E37" i="1"/>
  <c r="E36" i="1"/>
  <c r="E35" i="1"/>
  <c r="E34" i="1"/>
  <c r="C34" i="1"/>
  <c r="C35" i="1"/>
  <c r="C36" i="1"/>
  <c r="C37"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B36" i="1" l="1"/>
  <c r="H43" i="3" l="1"/>
  <c r="H4" i="3"/>
  <c r="G44" i="3"/>
  <c r="H6" i="3"/>
  <c r="H12" i="3"/>
  <c r="H14" i="3"/>
  <c r="H19" i="3"/>
  <c r="H20" i="3"/>
  <c r="H22" i="3"/>
  <c r="H27" i="3"/>
  <c r="H29" i="3"/>
  <c r="H36" i="3"/>
  <c r="B44" i="3"/>
  <c r="E44" i="3"/>
  <c r="C44" i="3"/>
  <c r="H41" i="3"/>
  <c r="H37" i="3"/>
  <c r="F37" i="3"/>
  <c r="D37" i="3"/>
  <c r="F36" i="3"/>
  <c r="D36" i="3"/>
  <c r="H35" i="3"/>
  <c r="F35" i="3"/>
  <c r="D35" i="3"/>
  <c r="H34" i="3"/>
  <c r="F34" i="3"/>
  <c r="D34" i="3"/>
  <c r="H33" i="3"/>
  <c r="F33" i="3"/>
  <c r="D33" i="3"/>
  <c r="H32" i="3"/>
  <c r="F32" i="3"/>
  <c r="D32" i="3"/>
  <c r="H30" i="3"/>
  <c r="F30" i="3"/>
  <c r="D30" i="3"/>
  <c r="F29" i="3"/>
  <c r="D29" i="3"/>
  <c r="H28" i="3"/>
  <c r="F28" i="3"/>
  <c r="D28" i="3"/>
  <c r="F27" i="3"/>
  <c r="D27" i="3"/>
  <c r="H26" i="3"/>
  <c r="F26" i="3"/>
  <c r="D26" i="3"/>
  <c r="H25" i="3"/>
  <c r="F25" i="3"/>
  <c r="D25" i="3"/>
  <c r="H24" i="3"/>
  <c r="F24" i="3"/>
  <c r="D24" i="3"/>
  <c r="H23" i="3"/>
  <c r="F23" i="3"/>
  <c r="D23" i="3"/>
  <c r="F22" i="3"/>
  <c r="D22" i="3"/>
  <c r="H21" i="3"/>
  <c r="F21" i="3"/>
  <c r="D21" i="3"/>
  <c r="F20" i="3"/>
  <c r="D20" i="3"/>
  <c r="F19" i="3"/>
  <c r="D19" i="3"/>
  <c r="H18" i="3"/>
  <c r="F18" i="3"/>
  <c r="D18" i="3"/>
  <c r="H17" i="3"/>
  <c r="F17" i="3"/>
  <c r="D17" i="3"/>
  <c r="H16" i="3"/>
  <c r="F16" i="3"/>
  <c r="D16" i="3"/>
  <c r="H15" i="3"/>
  <c r="F15" i="3"/>
  <c r="D15" i="3"/>
  <c r="F14" i="3"/>
  <c r="D14" i="3"/>
  <c r="H13" i="3"/>
  <c r="F13" i="3"/>
  <c r="D13" i="3"/>
  <c r="F12" i="3"/>
  <c r="D12" i="3"/>
  <c r="H11" i="3"/>
  <c r="F11" i="3"/>
  <c r="D11" i="3"/>
  <c r="H10" i="3"/>
  <c r="F10" i="3"/>
  <c r="D10" i="3"/>
  <c r="H9" i="3"/>
  <c r="F9" i="3"/>
  <c r="D9" i="3"/>
  <c r="H8" i="3"/>
  <c r="F8" i="3"/>
  <c r="D8" i="3"/>
  <c r="H7" i="3"/>
  <c r="F7" i="3"/>
  <c r="D7" i="3"/>
  <c r="F6" i="3"/>
  <c r="D6" i="3"/>
  <c r="H5" i="3"/>
  <c r="F5" i="3"/>
  <c r="D5" i="3"/>
  <c r="F4" i="3"/>
  <c r="D4" i="3"/>
  <c r="H3" i="3"/>
  <c r="F3" i="3"/>
  <c r="D3" i="3"/>
  <c r="D40" i="3" l="1"/>
  <c r="F40" i="3"/>
  <c r="D42" i="3"/>
  <c r="D44" i="3"/>
  <c r="H40" i="3"/>
  <c r="H42" i="3"/>
  <c r="D39" i="3"/>
  <c r="H44" i="3"/>
  <c r="F39" i="3"/>
  <c r="D41" i="3"/>
  <c r="D43" i="3"/>
  <c r="H39" i="3"/>
  <c r="F41" i="3"/>
  <c r="F43" i="3"/>
  <c r="F42" i="3"/>
  <c r="F44" i="3"/>
  <c r="B37" i="1"/>
  <c r="B39" i="1"/>
  <c r="G39" i="1" l="1"/>
  <c r="H38" i="1"/>
  <c r="F38" i="1"/>
  <c r="D37" i="1"/>
  <c r="D36" i="1"/>
  <c r="B35" i="1"/>
  <c r="B34" i="1"/>
  <c r="F3" i="1"/>
  <c r="H3" i="1"/>
  <c r="C39" i="1"/>
  <c r="D3" i="1"/>
  <c r="F39" i="1" l="1"/>
  <c r="D35" i="1"/>
  <c r="F34" i="1"/>
  <c r="H36" i="1"/>
  <c r="D34" i="1"/>
  <c r="F37" i="1"/>
  <c r="H39" i="1"/>
  <c r="F36" i="1"/>
  <c r="H37" i="1"/>
  <c r="D38" i="1"/>
  <c r="H35" i="1"/>
  <c r="H34" i="1"/>
  <c r="F35" i="1"/>
  <c r="D39" i="1"/>
</calcChain>
</file>

<file path=xl/sharedStrings.xml><?xml version="1.0" encoding="utf-8"?>
<sst xmlns="http://schemas.openxmlformats.org/spreadsheetml/2006/main" count="430" uniqueCount="194">
  <si>
    <t>SATISFACCIÓN GENERAL</t>
  </si>
  <si>
    <t>TITULACIÓN</t>
  </si>
  <si>
    <t>Participación</t>
  </si>
  <si>
    <t>Encuestas Recibidas</t>
  </si>
  <si>
    <t>Nº de profesores que cumplen los criterios</t>
  </si>
  <si>
    <t>3. Información publicada en la página web del título.</t>
  </si>
  <si>
    <t>4. Actuaciones llevadas a cabo por el Centro para orientar a los estudiantes de nuevo ingreso.</t>
  </si>
  <si>
    <t>5. Conocimientos previos con los que acceden los estudiantes a la/s asignatura/s en las que imparte docencia.</t>
  </si>
  <si>
    <t>8. Compromiso del alumnado con el proceso de aprendizaje (asistencia a clase, realización de actividades, consulta de materiales de apoyo, participación activa en clase, etc.).</t>
  </si>
  <si>
    <t>9. Procedimientos y criterios de evaluación utilizados en la titulación (se encuentran públicamente disponibles, se aplican como se describen en la guía docente, se ajustan al objetivo de adquisición de los resultados del aprendizaje, etc.).</t>
  </si>
  <si>
    <t>10.  Actuaciones de apoyo al aprendizaje que reciben los estudiantes (orientación, información y asesoramiento sobre movilidad, becas, prácticas, empleo, etc.).</t>
  </si>
  <si>
    <t>11. Atención prestada por el Personal de Administración y Servicios.</t>
  </si>
  <si>
    <t>ORGANIZACIÓN DE LA ENSEÑANZA</t>
  </si>
  <si>
    <t>PROCESO ENSEÑANZA-APRENDIZAJE</t>
  </si>
  <si>
    <t>PERSONAS Y RECURSOS</t>
  </si>
  <si>
    <t>FORMACION Y PROMOCION</t>
  </si>
  <si>
    <t>INFRAESTRUCTURAS E INSTALACIONES</t>
  </si>
  <si>
    <t>RESULTADOS DEL APRENDIZAJE</t>
  </si>
  <si>
    <t>ACTIVIDAD INVESTIGADORA</t>
  </si>
  <si>
    <t>1. Distribución y secuenciación del conjunto de asignaturas del Plan de Estudios del Título</t>
  </si>
  <si>
    <t>2. Mecanismos de coordinación con los que cuenta el Título</t>
  </si>
  <si>
    <t>6. Metodología docente y actividades formativas que usted aplica en el Título</t>
  </si>
  <si>
    <t>7. Sistema de Tutorías y atención a los estudiantes que usted aplica en el Título</t>
  </si>
  <si>
    <t>GRADO EN ADMINISTRACION Y DIRECCION DE EMPRESAS</t>
  </si>
  <si>
    <t>GRADO EN DERECHO</t>
  </si>
  <si>
    <t>GRADO EN ECONOMIA</t>
  </si>
  <si>
    <t>GRADO EN ENFERMERIA</t>
  </si>
  <si>
    <t>GRADO EN ESTUDIOS HISPANICOS</t>
  </si>
  <si>
    <t>GRADO EN FISICA</t>
  </si>
  <si>
    <t>GRADO EN FISIOTERAPIA</t>
  </si>
  <si>
    <t>GRADO EN GEOGRAFIA Y ORDENACION DEL TERRITORIO</t>
  </si>
  <si>
    <t>GRADO EN HISTORIA</t>
  </si>
  <si>
    <t>GRADO EN INGENIERIA DE LOS RECURSOS ENERGETICOS</t>
  </si>
  <si>
    <t>GRADO EN INGENIERIA DE LOS RECURSOS MINEROS</t>
  </si>
  <si>
    <t>GRADO EN INGENIERIA DE TECNOLOGIAS DE TELECOMUNICACION</t>
  </si>
  <si>
    <t>GRADO EN INGENIERIA ELECTRICA</t>
  </si>
  <si>
    <t>GRADO EN INGENIERIA EN ELECTRONICA INDUSTRIAL Y AUTOMATICA</t>
  </si>
  <si>
    <t>GRADO EN INGENIERIA EN TECNOLOGIAS INDUSTRIALES</t>
  </si>
  <si>
    <t>GRADO EN INGENIERIA INFORMATICA</t>
  </si>
  <si>
    <t>GRADO EN INGENIERIA MARINA</t>
  </si>
  <si>
    <t>GRADO EN INGENIERIA MARITIMA</t>
  </si>
  <si>
    <t>GRADO EN INGENIERIA MECANICA</t>
  </si>
  <si>
    <t>GRADO EN INGENIERIA NAUTICA Y TRANSPORTE MARITIMO</t>
  </si>
  <si>
    <t>GRADO EN INGENIERIA QUIMICA</t>
  </si>
  <si>
    <t>GRADO EN LOGOPEDIA</t>
  </si>
  <si>
    <t>GRADO EN MAGISTERIO EN EDUCACION INFANTIL</t>
  </si>
  <si>
    <t>GRADO EN MAGISTERIO EN EDUCACION PRIMARIA</t>
  </si>
  <si>
    <t>GRADO EN MATEMATICAS</t>
  </si>
  <si>
    <t>GRADO EN MEDICINA</t>
  </si>
  <si>
    <t>GRADO EN RELACIONES LABORALES</t>
  </si>
  <si>
    <t>¿Considera usted que tiene una visión global del título en su conjunto?</t>
  </si>
  <si>
    <t>Si</t>
  </si>
  <si>
    <t>NO</t>
  </si>
  <si>
    <t>% DE SI</t>
  </si>
  <si>
    <t>% DE NO</t>
  </si>
  <si>
    <t xml:space="preserve">MEDIA UC </t>
  </si>
  <si>
    <t>13. Campus Virtual (Información, tramitación y consultas)</t>
  </si>
  <si>
    <t>14.Recursos materiales que el Centro y la Universidad ponen a disposición del profesorado para el desempeño de su labor docente (proyector, ordenador, pizarra digital, equipo de audio, etc.).</t>
  </si>
  <si>
    <t>15. Equipamiento de los laboratorios.</t>
  </si>
  <si>
    <t>16. Canales de comunicación utilizados por el Centro y contenido de la información facilitada.</t>
  </si>
  <si>
    <t>17. Fondos y bases de datos bibliográficas.</t>
  </si>
  <si>
    <t>18. Planes de mejora docente de la Universidad de Cantabria (Plan de Formación del Profesorado, Unidad de Apoyo a la Docencia, publicación de materiales en abierto (OCW), etc.).</t>
  </si>
  <si>
    <t>19. Oportunidades de movilidad que ofrece la Universidad de Cantabria.</t>
  </si>
  <si>
    <t>20. Oportunidades de promoción profesional que brinda la Universidad de Cantabria.</t>
  </si>
  <si>
    <t>23. Biblioteca (acondicionamiento, espacios, adecuación horaria).</t>
  </si>
  <si>
    <t>24. Instalaciones en general.</t>
  </si>
  <si>
    <t>25. Resultados alcanzados por los estudiantes que han superado la/las asignaturas que usted imparte en el Título.</t>
  </si>
  <si>
    <t>26. Perfil con el que egresan los estudiantes del Título (cumplimiento de los objetivos iniciales, nivel de conocimientos, habilidades y competencias adquiridos por los estudiantes).</t>
  </si>
  <si>
    <t>27. Medidas y políticas de la Universidad de Cantabria para promover la investigación.</t>
  </si>
  <si>
    <t>28. Infraestructuras y espacios para el desarrollo de la actividad investigadora.</t>
  </si>
  <si>
    <t>29. Programa de recursos humanos de la Universidad de Cantabria (becas, contratos de investigación, etc.) para la investigación.</t>
  </si>
  <si>
    <t>30. Facilidades para la incorporación de nuevos investigadores.</t>
  </si>
  <si>
    <t>31. Servicios de colaboración para la transferencia de resultados de la investigación.</t>
  </si>
  <si>
    <t>32. Con su labor como docente del Título.</t>
  </si>
  <si>
    <t>33. Con el Programa Formativo del Título</t>
  </si>
  <si>
    <t>34. Con el Título en general.</t>
  </si>
  <si>
    <t>POR RAMA DE CONOCIMIENTO:</t>
  </si>
  <si>
    <t>ARTES Y HUMANIDADES</t>
  </si>
  <si>
    <t>CIENCIAS</t>
  </si>
  <si>
    <t>CIENCIAS DE LA SALUD</t>
  </si>
  <si>
    <t>CIENCIAS SOCIALES Y JURIDICAS</t>
  </si>
  <si>
    <t>INGENIERÍA Y ARQUITECTURA</t>
  </si>
  <si>
    <t>21. Aulas de teoría (mobiliario, acústica, luminosidad, ventilación, calefacción, etc.).</t>
  </si>
  <si>
    <t>22. Laboratorios y aulas de prácticas (mobiliario, acústica, luminosidad, ventilación, calefacción, etc.).</t>
  </si>
  <si>
    <t>GRADO EN GESTIÓN HOTELERA Y TURÍSTICA</t>
  </si>
  <si>
    <t>12. Aula Virtual de la Universidad de Cantabria (Moodle y OCW).</t>
  </si>
  <si>
    <t>11. Complementos formativos, en caso de existir.</t>
  </si>
  <si>
    <t>12. Atención prestada por el Personal de Administración y Servicios.</t>
  </si>
  <si>
    <t>13. Aula Virtual de la Universidad de Cantabria (BlackBoard, Moodle y OCW).</t>
  </si>
  <si>
    <t>14. Campus Virtual (Información, tramitación y consultas)</t>
  </si>
  <si>
    <t>15.Recursos materiales que el Centro y la Universidad ponen a disposición del profesorado para el desempeño de su labor docente (proyector, ordenador, pizarra digital, equipo de audio, etc.).</t>
  </si>
  <si>
    <t>16. Equipamiento de los laboratorios.</t>
  </si>
  <si>
    <t>17. Canales de comunicación utilizados por el Centro y contenido de la información facilitada.</t>
  </si>
  <si>
    <t>18. Fondos y bases de datos bibliográficas.</t>
  </si>
  <si>
    <t>19. Planes de mejora docente de la Universidad de Cantabria (Plan de Formación del Profesorado, Unidad de Apoyo a la Docencia, publicación de materiales en abierto (OCW), etc.).</t>
  </si>
  <si>
    <t>20. Oportunidades de movilidad que ofrece la Universidad de Cantabria.</t>
  </si>
  <si>
    <t>21. Oportunidades de promoción profesional que brinda la Universidad de Cantabria.</t>
  </si>
  <si>
    <t>22. Aulas de teoría (mobiliario, acústica, luminosidad, ventilación, calefacción, etc.).</t>
  </si>
  <si>
    <t>23. Laboratorios y aulas de prácticas (mobiliario, acústica, luminosidad, ventilación, calefacción, etc.).</t>
  </si>
  <si>
    <t>24. Biblioteca (acondicionamiento, espacios, adecuación horaria).</t>
  </si>
  <si>
    <t>25. Instalaciones en general.</t>
  </si>
  <si>
    <t>26. Resultados alcanzados por los estudiantes que han superado la/las asignaturas que usted imparte en el Título.</t>
  </si>
  <si>
    <t>27. Perfil con el que egresan los estudiantes del Título (cumplimiento de los objetivos iniciales, nivel de conocimientos, habilidades y competencias adquiridos por los estudiantes).</t>
  </si>
  <si>
    <t>28. Medidas y políticas de la Universidad de Cantabria para promover la investigación.</t>
  </si>
  <si>
    <t>29. Infraestructuras y espacios para el desarrollo de la actividad investigadora.</t>
  </si>
  <si>
    <t>230. Programa de recursos humanos de la Universidad de Cantabria (becas, contratos de investigación, etc.) para la investigación.</t>
  </si>
  <si>
    <t>31. Facilidades para la incorporación de nuevos investigadores.</t>
  </si>
  <si>
    <t>32. Servicios de colaboración para la transferencia de resultados de la investigación.</t>
  </si>
  <si>
    <t>33. Con su labor como docente del Título.</t>
  </si>
  <si>
    <t>34. Con el Programa Formativo del Título</t>
  </si>
  <si>
    <t>35. Con el Título en general.</t>
  </si>
  <si>
    <t>GRADO EN CIENCIAS BIOMÉDICAS</t>
  </si>
  <si>
    <t>GRADO EN INGENIERÍA CIVIL (MENCIÓN EN CONSTRUCCIONES CIVILES)</t>
  </si>
  <si>
    <t>Máster Universitario en Acceso a la Abogacía y la Procura</t>
  </si>
  <si>
    <t>Máster Universitario en Aprendizaje y Enseñanza de Segundas Lenguas</t>
  </si>
  <si>
    <t>Máster Universitario en Biología Molecular y Biomedicina</t>
  </si>
  <si>
    <t>Máster Universitario en Ciencia de Datos</t>
  </si>
  <si>
    <t>Máster Universitario en Ciencia e Ingeniería de la Luz</t>
  </si>
  <si>
    <t>Máster Universitario en Costas y Puertos</t>
  </si>
  <si>
    <t>Máster Universitario en Dirección de Empresas (MBA)</t>
  </si>
  <si>
    <t>Máster Universitario en Dirección de Marketing (Empresas Turísticas)</t>
  </si>
  <si>
    <t>Máster Universitario en Economía: Instrumentos del Análisis Económico</t>
  </si>
  <si>
    <t>Máster Universitario en Empresa y Tecnologías de la Información</t>
  </si>
  <si>
    <t>Máster Universitario en Enseñanza del Español como Lengua Extranjera</t>
  </si>
  <si>
    <t>Máster Universitario en Física de Partículas y del Cosmos</t>
  </si>
  <si>
    <t>Máster Universitario en Fisioterapia del Deporte y Readaptación a la Actividad Física</t>
  </si>
  <si>
    <t>Máster Universitario en Formación del Profesorado de Educación Secundaria</t>
  </si>
  <si>
    <t>Máster Universitario en Historia Contemporánea</t>
  </si>
  <si>
    <t>Máster Universitario en Historia Moderna: "Monarquía de España" Siglos XVI-XVIII</t>
  </si>
  <si>
    <t>Máster Universitario en Ingeniería de Caminos Canales y Puertos</t>
  </si>
  <si>
    <t>Máster Universitario en Ingeniería de Minas</t>
  </si>
  <si>
    <t>Máster Universitario en Ingeniería de Telecomunicación</t>
  </si>
  <si>
    <t>Máster Universitario en Ingeniería Industrial</t>
  </si>
  <si>
    <t>Máster Universitario en Ingeniería Informática</t>
  </si>
  <si>
    <t>Máster Universitario en Ingeniería Marina</t>
  </si>
  <si>
    <t>Master Universitario en Ingeniería Náutica y Gestión Marítima</t>
  </si>
  <si>
    <t>Máster Universitario en Ingeniería Química</t>
  </si>
  <si>
    <t>Máster Universitario en Ingeniería y Gestión Ambiental</t>
  </si>
  <si>
    <t>Máster Universitario en Iniciación a la Investigación en Salud Mental</t>
  </si>
  <si>
    <t>Máster Universitario en Integridad y Durabilidad de Materiales Componentes y Estructuras</t>
  </si>
  <si>
    <t>Máster Universitario en Investigación e Innovación en Contextos Educativos</t>
  </si>
  <si>
    <t>Máster Universitario en Investigación en Cuidados de Salud</t>
  </si>
  <si>
    <t>Máster Universitario en Investigación en Ingeniería Industrial</t>
  </si>
  <si>
    <t>Máster Universitario en Matemáticas y Computación</t>
  </si>
  <si>
    <t>Máster Universitario en Nuevos Materiales</t>
  </si>
  <si>
    <t>Máster Universitario en Patrimonio Histórico y Territorial</t>
  </si>
  <si>
    <t>Máster Universitario en Prehistoria y Arqueología</t>
  </si>
  <si>
    <t>Máster Universitario en Recursos Territoriales y Estrategias de Ordenación</t>
  </si>
  <si>
    <t>VICERRECTORADO DE ORDENACIÓN ACADÉMICA</t>
  </si>
  <si>
    <t>UNIVERSIDAD DE CANTABRIA</t>
  </si>
  <si>
    <t xml:space="preserve">ENCUESTA DE SATISFACCIÓN DEL PROFESORADO CON EL PROGRAMA FORMATIVO
</t>
  </si>
  <si>
    <t xml:space="preserve">TABLA DE RESULTADOS </t>
  </si>
  <si>
    <t>TÍTULOS DE GRADO Y MÁSTER OFICIAL</t>
  </si>
  <si>
    <t>ENCUESTA BIENAL</t>
  </si>
  <si>
    <t>ENCUESTA SATISFACCIÓN DEL PDI</t>
  </si>
  <si>
    <t>Distribución y secuenciación del conjunto de asignaturas del Plan de Estudios del Título</t>
  </si>
  <si>
    <t>£</t>
  </si>
  <si>
    <t>Mecanismos de coordinación con los que cuenta el Título</t>
  </si>
  <si>
    <t>Información publicada en la página web del título.</t>
  </si>
  <si>
    <t>Actuaciones llevadas a cabo por el Centro para orientar a los estudiantes de nuevo ingreso.</t>
  </si>
  <si>
    <t>Conocimientos previos con los que acceden los estudiantes a la/s asignatura/s en las que imparte docencia.</t>
  </si>
  <si>
    <t>Metodología docente y actividades formativas que usted aplica en el Título</t>
  </si>
  <si>
    <t>Sistema de Tutorías y atención a los estudiantes que usted aplica en el Título</t>
  </si>
  <si>
    <t>Compromiso del alumnado con el proceso de aprendizaje (asistencia a clase, realización de actividades, consulta de materiales de apoyo, participación activa en clase, etc.).</t>
  </si>
  <si>
    <t>Procedimientos y criterios de evaluación utilizados en la titulación (se encuentran públicamente disponibles, se aplican como se describen en la guía docente, se ajustan al objetivo de adquisición de los resultados del aprendizaje, etc.).</t>
  </si>
  <si>
    <t>Actuaciones de apoyo al aprendizaje que reciben los estudiantes (orientación, información y asesoramiento sobre movilidad, becas, prácticas, empleo, etc.).</t>
  </si>
  <si>
    <t>Atención prestada por el Personal de Administración y Servicios.</t>
  </si>
  <si>
    <t>Aula Virtual de la Universidad de Cantabria (BlackBoard, Moodle y OCW).</t>
  </si>
  <si>
    <t>Campus Virtual (Información, tramitación y consultas)</t>
  </si>
  <si>
    <t>Recursos materiales que el Centro y la Universidad ponen a disposición del profesorado para el desempeño de su labor docente (proyector, ordenador, pizarra digital, equipo de audio, etc.).</t>
  </si>
  <si>
    <t>Equipamiento de los laboratorios.</t>
  </si>
  <si>
    <t>Canales de comunicación utilizados por el Centro y contenido de la información facilitada.</t>
  </si>
  <si>
    <t>Fondos y bases de datos bibliográficas.</t>
  </si>
  <si>
    <t>FORMACIÓN Y PROMOCIÓN</t>
  </si>
  <si>
    <t>Planes de mejora docente de la Universidad de Cantabria (Plan de Formación del Profesorado, Unidad de Apoyo a la Docencia, publicación de materiales en abierto (OCW), etc.).</t>
  </si>
  <si>
    <t>Oportunidades de movilidad que ofrece la Universidad de Cantabria.</t>
  </si>
  <si>
    <t>Oportunidades de promoción profesional que brinda la Universidad de Cantabria.</t>
  </si>
  <si>
    <t>Aulas de teoría (mobiliario, acústica, luminosidad, ventilación, calefacción, etc.).</t>
  </si>
  <si>
    <t>Laboratorios y aulas de prácticas (mobiliario, acústica, luminosidad, ventilación, calefacción, etc.).</t>
  </si>
  <si>
    <t>Biblioteca (acondicionamiento, espacios, adecuación horaria).</t>
  </si>
  <si>
    <t>Instalaciones en general.</t>
  </si>
  <si>
    <t xml:space="preserve">RESULTADOS DEL APRENDIZAJE                         </t>
  </si>
  <si>
    <t>Resultados alcanzados por los estudiantes que han superado la/las asignaturas que usted imparte en el Título.</t>
  </si>
  <si>
    <t>Perfil con el que egresan los estudiantes del Título (cumplimiento de los objetivos iniciales, nivel de conocimientos, habilidades y competencias adquiridos por los estudiantes).</t>
  </si>
  <si>
    <t>Medidas y políticas de la Universidad de Cantabria para promover la investigación.</t>
  </si>
  <si>
    <t>Infraestructuras y espacios para el desarrollo de la actividad investigadora.</t>
  </si>
  <si>
    <t>Programa de recursos humanos de la Universidad de Cantabria (becas, contratos de investigación, etc.) para la investigación.</t>
  </si>
  <si>
    <t>Facilidades para la incorporación de nuevos investigadores.</t>
  </si>
  <si>
    <t>Servicios de colaboración para la transferencia de resultados de la investigación.</t>
  </si>
  <si>
    <t xml:space="preserve">SATISFACCIÓN GENERAL                       </t>
  </si>
  <si>
    <t>Con su labor como docente del Título.</t>
  </si>
  <si>
    <t>Con el Programa Formativo del Título</t>
  </si>
  <si>
    <t>Con el Título en general.</t>
  </si>
  <si>
    <t>CURSO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</si>
</sst>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theme="1"/>
      <name val="Arial"/>
      <family val="2"/>
    </font>
    <font>
      <sz val="11"/>
      <color theme="1"/>
      <name val="Calibri"/>
      <family val="2"/>
      <scheme val="minor"/>
    </font>
    <font>
      <sz val="9"/>
      <color theme="1"/>
      <name val="Arial"/>
      <family val="2"/>
    </font>
    <font>
      <sz val="10"/>
      <color theme="1"/>
      <name val="Arial"/>
      <family val="2"/>
    </font>
    <font>
      <b/>
      <sz val="9"/>
      <color theme="1"/>
      <name val="Arial"/>
      <family val="2"/>
    </font>
    <font>
      <sz val="10"/>
      <color indexed="8"/>
      <name val="Arial"/>
      <family val="2"/>
    </font>
    <font>
      <b/>
      <sz val="9"/>
      <color indexed="8"/>
      <name val="Arial"/>
      <family val="2"/>
    </font>
    <font>
      <sz val="10"/>
      <name val="Arial"/>
    </font>
    <font>
      <sz val="11"/>
      <color theme="1" tint="0.499984740745262"/>
      <name val="Calibri"/>
      <family val="2"/>
      <scheme val="minor"/>
    </font>
    <font>
      <b/>
      <sz val="18"/>
      <color theme="1"/>
      <name val="Calibri"/>
      <family val="2"/>
      <scheme val="minor"/>
    </font>
    <font>
      <b/>
      <sz val="12"/>
      <color theme="1"/>
      <name val="Calibri"/>
      <family val="2"/>
      <scheme val="minor"/>
    </font>
    <font>
      <b/>
      <u/>
      <sz val="18"/>
      <color theme="1"/>
      <name val="Arial"/>
      <family val="2"/>
    </font>
    <font>
      <b/>
      <sz val="10"/>
      <color theme="1"/>
      <name val="Arial"/>
      <family val="2"/>
    </font>
    <font>
      <sz val="9"/>
      <color rgb="FF000000"/>
      <name val="Arial"/>
      <family val="2"/>
    </font>
    <font>
      <sz val="11"/>
      <color theme="1"/>
      <name val="Wingdings 2"/>
      <family val="1"/>
      <charset val="2"/>
    </font>
    <font>
      <b/>
      <sz val="10"/>
      <color rgb="FF00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2"/>
      </left>
      <right style="thin">
        <color indexed="22"/>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9" fontId="3" fillId="0" borderId="0" applyFont="0" applyFill="0" applyBorder="0" applyAlignment="0" applyProtection="0"/>
    <xf numFmtId="0" fontId="5" fillId="0" borderId="0"/>
    <xf numFmtId="0" fontId="1" fillId="0" borderId="0"/>
    <xf numFmtId="0" fontId="7" fillId="0" borderId="0"/>
  </cellStyleXfs>
  <cellXfs count="77">
    <xf numFmtId="0" fontId="0" fillId="0" borderId="0" xfId="0"/>
    <xf numFmtId="0" fontId="2" fillId="0" borderId="3" xfId="0"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164" fontId="2" fillId="0" borderId="1"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6" fillId="11" borderId="4" xfId="2" applyFont="1" applyFill="1" applyBorder="1" applyAlignment="1">
      <alignment vertical="center" wrapText="1"/>
    </xf>
    <xf numFmtId="0" fontId="2" fillId="0" borderId="3" xfId="0" applyNumberFormat="1" applyFont="1" applyBorder="1" applyAlignment="1">
      <alignment horizontal="left" vertical="center" wrapText="1"/>
    </xf>
    <xf numFmtId="0" fontId="4" fillId="0" borderId="1" xfId="0" applyFont="1" applyBorder="1" applyAlignment="1">
      <alignment horizontal="right" vertical="center" wrapText="1"/>
    </xf>
    <xf numFmtId="0" fontId="2" fillId="0" borderId="0" xfId="0" applyFont="1"/>
    <xf numFmtId="0" fontId="4" fillId="0" borderId="1" xfId="0" applyFont="1" applyBorder="1" applyAlignment="1">
      <alignment horizontal="center" vertical="center" wrapText="1"/>
    </xf>
    <xf numFmtId="0" fontId="2" fillId="0" borderId="1" xfId="0" applyFont="1" applyBorder="1" applyAlignment="1" applyProtection="1">
      <alignment vertical="center" wrapText="1"/>
      <protection locked="0"/>
    </xf>
    <xf numFmtId="2" fontId="2" fillId="0" borderId="1" xfId="0" applyNumberFormat="1" applyFont="1" applyBorder="1" applyAlignment="1">
      <alignment horizontal="center" vertical="center"/>
    </xf>
    <xf numFmtId="0" fontId="2" fillId="0" borderId="0" xfId="0" applyFont="1" applyAlignment="1">
      <alignment horizontal="center"/>
    </xf>
    <xf numFmtId="0" fontId="4" fillId="0" borderId="3"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0" fontId="4" fillId="0" borderId="0" xfId="0" applyFont="1"/>
    <xf numFmtId="2" fontId="2" fillId="0" borderId="0" xfId="0" applyNumberFormat="1" applyFont="1"/>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2" fontId="2" fillId="0" borderId="0" xfId="0" applyNumberFormat="1" applyFont="1" applyAlignment="1">
      <alignment vertical="center"/>
    </xf>
    <xf numFmtId="0" fontId="4" fillId="3"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10" borderId="2" xfId="0" applyFont="1" applyFill="1" applyBorder="1" applyAlignment="1" applyProtection="1">
      <alignment horizontal="center" vertical="center" wrapText="1"/>
      <protection locked="0"/>
    </xf>
    <xf numFmtId="0" fontId="4" fillId="9"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10" borderId="1" xfId="0" applyFont="1" applyFill="1" applyBorder="1" applyAlignment="1" applyProtection="1">
      <alignment horizontal="center" vertical="center" wrapText="1"/>
      <protection locked="0"/>
    </xf>
    <xf numFmtId="0" fontId="4" fillId="9"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 fillId="0" borderId="0" xfId="3"/>
    <xf numFmtId="0" fontId="7" fillId="0" borderId="0" xfId="4"/>
    <xf numFmtId="0" fontId="8" fillId="0" borderId="0" xfId="3" applyFont="1" applyAlignment="1">
      <alignment horizontal="center"/>
    </xf>
    <xf numFmtId="0" fontId="9" fillId="0" borderId="0" xfId="3" applyFont="1" applyAlignment="1">
      <alignment horizontal="center" vertical="distributed" wrapText="1"/>
    </xf>
    <xf numFmtId="0" fontId="9" fillId="0" borderId="0" xfId="3" applyFont="1" applyAlignment="1">
      <alignment horizontal="center" vertical="distributed"/>
    </xf>
    <xf numFmtId="0" fontId="10" fillId="0" borderId="0" xfId="3" applyFont="1" applyAlignment="1">
      <alignment horizontal="center"/>
    </xf>
    <xf numFmtId="0" fontId="10" fillId="0" borderId="0" xfId="3" applyFont="1" applyAlignment="1">
      <alignment horizontal="center" vertical="center"/>
    </xf>
    <xf numFmtId="0" fontId="11" fillId="0" borderId="0" xfId="0" applyFont="1" applyAlignment="1">
      <alignment horizontal="center" vertical="center" wrapText="1"/>
    </xf>
    <xf numFmtId="0" fontId="12" fillId="0" borderId="2" xfId="0" applyFont="1" applyBorder="1" applyAlignment="1">
      <alignment horizontal="center" vertical="center"/>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0" fillId="0" borderId="1" xfId="0" applyBorder="1"/>
    <xf numFmtId="0" fontId="13" fillId="0" borderId="1" xfId="0" applyFont="1" applyBorder="1" applyAlignment="1">
      <alignment horizontal="center" vertical="center" wrapText="1"/>
    </xf>
    <xf numFmtId="0" fontId="0" fillId="0" borderId="1" xfId="0" applyBorder="1" applyAlignment="1" applyProtection="1">
      <alignment vertical="center" wrapText="1"/>
      <protection locked="0"/>
    </xf>
    <xf numFmtId="0" fontId="14" fillId="0" borderId="1" xfId="0" applyFont="1" applyBorder="1" applyAlignment="1">
      <alignment horizontal="center" vertical="center"/>
    </xf>
    <xf numFmtId="0" fontId="2" fillId="0" borderId="1" xfId="0" applyFont="1" applyBorder="1"/>
    <xf numFmtId="0" fontId="12" fillId="3" borderId="3"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2" fillId="0" borderId="1" xfId="0" applyFont="1" applyBorder="1" applyAlignment="1">
      <alignment horizontal="center" vertical="center"/>
    </xf>
    <xf numFmtId="0" fontId="12" fillId="5" borderId="3"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3" fillId="0" borderId="6" xfId="0" applyFont="1" applyBorder="1" applyAlignment="1">
      <alignment horizontal="center" vertical="center" wrapText="1"/>
    </xf>
    <xf numFmtId="0" fontId="12" fillId="6" borderId="3"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5" fillId="8" borderId="1" xfId="0" applyFont="1" applyFill="1" applyBorder="1" applyAlignment="1">
      <alignment vertical="center" wrapText="1"/>
    </xf>
    <xf numFmtId="0" fontId="12" fillId="4" borderId="3"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2" fillId="0" borderId="3" xfId="0" applyFont="1" applyBorder="1"/>
    <xf numFmtId="0" fontId="0" fillId="0" borderId="0" xfId="0" applyAlignment="1" applyProtection="1">
      <alignment vertical="center" wrapText="1"/>
      <protection locked="0"/>
    </xf>
    <xf numFmtId="0" fontId="12" fillId="9" borderId="3"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4" fillId="0" borderId="5" xfId="0" applyFont="1" applyBorder="1" applyAlignment="1">
      <alignment horizontal="center" vertical="center"/>
    </xf>
  </cellXfs>
  <cellStyles count="5">
    <cellStyle name="Normal" xfId="0" builtinId="0"/>
    <cellStyle name="Normal 2" xfId="4" xr:uid="{7C75CCC8-D41A-475D-A5BE-3C5F2802B491}"/>
    <cellStyle name="Normal 3 2" xfId="3" xr:uid="{7CEC06BC-BD90-44F5-B514-C2DE4E0799F0}"/>
    <cellStyle name="Normal_Hoja1_Valoración general" xfId="2" xr:uid="{00000000-0005-0000-0000-000001000000}"/>
    <cellStyle name="Porcentaje" xfId="1" builtinId="5"/>
  </cellStyles>
  <dxfs count="0"/>
  <tableStyles count="0" defaultTableStyle="TableStyleMedium2" defaultPivotStyle="PivotStyleLight16"/>
  <colors>
    <mruColors>
      <color rgb="FF99CCFF"/>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152400</xdr:rowOff>
    </xdr:from>
    <xdr:to>
      <xdr:col>1</xdr:col>
      <xdr:colOff>419100</xdr:colOff>
      <xdr:row>4</xdr:row>
      <xdr:rowOff>145007</xdr:rowOff>
    </xdr:to>
    <xdr:pic>
      <xdr:nvPicPr>
        <xdr:cNvPr id="2" name="1 Imagen" descr="Logo UC.jpg">
          <a:extLst>
            <a:ext uri="{FF2B5EF4-FFF2-40B4-BE49-F238E27FC236}">
              <a16:creationId xmlns:a16="http://schemas.microsoft.com/office/drawing/2014/main" id="{601E4B5E-5930-477D-985D-BBFC3E613756}"/>
            </a:ext>
          </a:extLst>
        </xdr:cNvPr>
        <xdr:cNvPicPr>
          <a:picLocks noChangeAspect="1"/>
        </xdr:cNvPicPr>
      </xdr:nvPicPr>
      <xdr:blipFill>
        <a:blip xmlns:r="http://schemas.openxmlformats.org/officeDocument/2006/relationships" r:embed="rId1" cstate="print"/>
        <a:stretch>
          <a:fillRect/>
        </a:stretch>
      </xdr:blipFill>
      <xdr:spPr>
        <a:xfrm>
          <a:off x="428625" y="152400"/>
          <a:ext cx="752475" cy="754607"/>
        </a:xfrm>
        <a:prstGeom prst="rect">
          <a:avLst/>
        </a:prstGeom>
      </xdr:spPr>
    </xdr:pic>
    <xdr:clientData/>
  </xdr:twoCellAnchor>
  <xdr:twoCellAnchor editAs="oneCell">
    <xdr:from>
      <xdr:col>9</xdr:col>
      <xdr:colOff>82484</xdr:colOff>
      <xdr:row>0</xdr:row>
      <xdr:rowOff>76200</xdr:rowOff>
    </xdr:from>
    <xdr:to>
      <xdr:col>10</xdr:col>
      <xdr:colOff>390526</xdr:colOff>
      <xdr:row>4</xdr:row>
      <xdr:rowOff>76199</xdr:rowOff>
    </xdr:to>
    <xdr:pic>
      <xdr:nvPicPr>
        <xdr:cNvPr id="3" name="2 Imagen" descr="Calidad transparente.gif">
          <a:extLst>
            <a:ext uri="{FF2B5EF4-FFF2-40B4-BE49-F238E27FC236}">
              <a16:creationId xmlns:a16="http://schemas.microsoft.com/office/drawing/2014/main" id="{8E06BEAE-A3C4-488F-A163-57C5224A778E}"/>
            </a:ext>
          </a:extLst>
        </xdr:cNvPr>
        <xdr:cNvPicPr>
          <a:picLocks noChangeAspect="1"/>
        </xdr:cNvPicPr>
      </xdr:nvPicPr>
      <xdr:blipFill>
        <a:blip xmlns:r="http://schemas.openxmlformats.org/officeDocument/2006/relationships" r:embed="rId2" cstate="print"/>
        <a:stretch>
          <a:fillRect/>
        </a:stretch>
      </xdr:blipFill>
      <xdr:spPr>
        <a:xfrm>
          <a:off x="6940484" y="76200"/>
          <a:ext cx="1070042" cy="761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07B3-AE75-4690-91ED-C8ACD8106386}">
  <dimension ref="A1:J19"/>
  <sheetViews>
    <sheetView tabSelected="1" workbookViewId="0">
      <selection activeCell="B16" sqref="B16:J16"/>
    </sheetView>
  </sheetViews>
  <sheetFormatPr baseColWidth="10" defaultRowHeight="12.75" x14ac:dyDescent="0.2"/>
  <cols>
    <col min="1" max="16384" width="11.42578125" style="44"/>
  </cols>
  <sheetData>
    <row r="1" spans="1:10" ht="15" x14ac:dyDescent="0.25">
      <c r="A1" s="43"/>
      <c r="B1" s="43"/>
      <c r="C1" s="43"/>
      <c r="D1" s="43"/>
      <c r="E1" s="43"/>
      <c r="F1" s="43"/>
      <c r="G1" s="43"/>
      <c r="H1" s="43"/>
      <c r="I1" s="43"/>
      <c r="J1" s="43"/>
    </row>
    <row r="2" spans="1:10" ht="15" x14ac:dyDescent="0.25">
      <c r="A2" s="43"/>
      <c r="B2" s="43"/>
      <c r="C2" s="45" t="s">
        <v>148</v>
      </c>
      <c r="D2" s="45"/>
      <c r="E2" s="45"/>
      <c r="F2" s="45"/>
      <c r="G2" s="45"/>
      <c r="H2" s="45"/>
      <c r="I2" s="45"/>
      <c r="J2" s="43"/>
    </row>
    <row r="3" spans="1:10" ht="15" x14ac:dyDescent="0.25">
      <c r="A3" s="43"/>
      <c r="B3" s="43"/>
      <c r="C3" s="45" t="s">
        <v>149</v>
      </c>
      <c r="D3" s="45"/>
      <c r="E3" s="45"/>
      <c r="F3" s="45"/>
      <c r="G3" s="45"/>
      <c r="H3" s="45"/>
      <c r="I3" s="45"/>
      <c r="J3" s="43"/>
    </row>
    <row r="4" spans="1:10" ht="15" x14ac:dyDescent="0.25">
      <c r="A4" s="43"/>
      <c r="B4" s="43"/>
      <c r="C4" s="43"/>
      <c r="D4" s="43"/>
      <c r="E4" s="43"/>
      <c r="F4" s="43"/>
      <c r="G4" s="43"/>
      <c r="H4" s="43"/>
      <c r="I4" s="43"/>
      <c r="J4" s="43"/>
    </row>
    <row r="5" spans="1:10" ht="15" x14ac:dyDescent="0.25">
      <c r="A5" s="43"/>
      <c r="B5" s="43"/>
      <c r="C5" s="43"/>
      <c r="D5" s="43"/>
      <c r="E5" s="43"/>
      <c r="F5" s="43"/>
      <c r="G5" s="43"/>
      <c r="H5" s="43"/>
      <c r="I5" s="43"/>
      <c r="J5" s="43"/>
    </row>
    <row r="6" spans="1:10" ht="15" x14ac:dyDescent="0.25">
      <c r="A6" s="43"/>
      <c r="B6" s="43"/>
      <c r="C6" s="43"/>
      <c r="D6" s="43"/>
      <c r="E6" s="43"/>
      <c r="F6" s="43"/>
      <c r="G6" s="43"/>
      <c r="H6" s="43"/>
      <c r="I6" s="43"/>
      <c r="J6" s="43"/>
    </row>
    <row r="7" spans="1:10" ht="15" x14ac:dyDescent="0.25">
      <c r="A7" s="43"/>
      <c r="B7" s="43"/>
      <c r="C7" s="43"/>
      <c r="D7" s="43"/>
      <c r="E7" s="43"/>
      <c r="F7" s="43"/>
      <c r="G7" s="43"/>
      <c r="H7" s="43"/>
      <c r="I7" s="43"/>
      <c r="J7" s="43"/>
    </row>
    <row r="8" spans="1:10" ht="15" x14ac:dyDescent="0.25">
      <c r="A8" s="43"/>
      <c r="B8" s="43"/>
      <c r="C8" s="43"/>
      <c r="D8" s="43"/>
      <c r="E8" s="43"/>
      <c r="F8" s="43"/>
      <c r="G8" s="43"/>
      <c r="H8" s="43"/>
      <c r="I8" s="43"/>
      <c r="J8" s="43"/>
    </row>
    <row r="9" spans="1:10" ht="15" x14ac:dyDescent="0.25">
      <c r="A9" s="43"/>
      <c r="B9" s="43"/>
      <c r="C9" s="43"/>
      <c r="D9" s="43"/>
      <c r="E9" s="43"/>
      <c r="F9" s="43"/>
      <c r="G9" s="43"/>
      <c r="H9" s="43"/>
      <c r="I9" s="43"/>
      <c r="J9" s="43"/>
    </row>
    <row r="10" spans="1:10" ht="15" x14ac:dyDescent="0.25">
      <c r="A10" s="43"/>
      <c r="B10" s="46" t="s">
        <v>150</v>
      </c>
      <c r="C10" s="47"/>
      <c r="D10" s="47"/>
      <c r="E10" s="47"/>
      <c r="F10" s="47"/>
      <c r="G10" s="47"/>
      <c r="H10" s="47"/>
      <c r="I10" s="47"/>
      <c r="J10" s="47"/>
    </row>
    <row r="11" spans="1:10" ht="15" x14ac:dyDescent="0.25">
      <c r="A11" s="43"/>
      <c r="B11" s="47"/>
      <c r="C11" s="47"/>
      <c r="D11" s="47"/>
      <c r="E11" s="47"/>
      <c r="F11" s="47"/>
      <c r="G11" s="47"/>
      <c r="H11" s="47"/>
      <c r="I11" s="47"/>
      <c r="J11" s="47"/>
    </row>
    <row r="12" spans="1:10" ht="15" x14ac:dyDescent="0.25">
      <c r="A12" s="43"/>
      <c r="B12" s="47"/>
      <c r="C12" s="47"/>
      <c r="D12" s="47"/>
      <c r="E12" s="47"/>
      <c r="F12" s="47"/>
      <c r="G12" s="47"/>
      <c r="H12" s="47"/>
      <c r="I12" s="47"/>
      <c r="J12" s="47"/>
    </row>
    <row r="13" spans="1:10" ht="15" x14ac:dyDescent="0.25">
      <c r="A13" s="43"/>
      <c r="B13" s="43"/>
      <c r="C13" s="43"/>
      <c r="D13" s="43"/>
      <c r="E13" s="43"/>
      <c r="F13" s="43"/>
      <c r="G13" s="43"/>
      <c r="H13" s="43"/>
      <c r="I13" s="43"/>
      <c r="J13" s="43"/>
    </row>
    <row r="14" spans="1:10" ht="15.75" x14ac:dyDescent="0.25">
      <c r="A14" s="43"/>
      <c r="B14" s="48" t="s">
        <v>151</v>
      </c>
      <c r="C14" s="48"/>
      <c r="D14" s="48"/>
      <c r="E14" s="48"/>
      <c r="F14" s="48"/>
      <c r="G14" s="48"/>
      <c r="H14" s="48"/>
      <c r="I14" s="48"/>
      <c r="J14" s="48"/>
    </row>
    <row r="15" spans="1:10" ht="15.75" x14ac:dyDescent="0.25">
      <c r="A15" s="43"/>
      <c r="B15" s="49" t="s">
        <v>152</v>
      </c>
      <c r="C15" s="49"/>
      <c r="D15" s="49"/>
      <c r="E15" s="49"/>
      <c r="F15" s="49"/>
      <c r="G15" s="49"/>
      <c r="H15" s="49"/>
      <c r="I15" s="49"/>
      <c r="J15" s="49"/>
    </row>
    <row r="16" spans="1:10" ht="15.75" x14ac:dyDescent="0.25">
      <c r="A16" s="43"/>
      <c r="B16" s="48" t="s">
        <v>193</v>
      </c>
      <c r="C16" s="48"/>
      <c r="D16" s="48"/>
      <c r="E16" s="48"/>
      <c r="F16" s="48"/>
      <c r="G16" s="48"/>
      <c r="H16" s="48"/>
      <c r="I16" s="48"/>
      <c r="J16" s="48"/>
    </row>
    <row r="17" spans="1:10" ht="15.75" x14ac:dyDescent="0.25">
      <c r="A17" s="43"/>
      <c r="B17" s="48" t="s">
        <v>153</v>
      </c>
      <c r="C17" s="48"/>
      <c r="D17" s="48"/>
      <c r="E17" s="48"/>
      <c r="F17" s="48"/>
      <c r="G17" s="48"/>
      <c r="H17" s="48"/>
      <c r="I17" s="48"/>
      <c r="J17" s="48"/>
    </row>
    <row r="18" spans="1:10" ht="15" x14ac:dyDescent="0.25">
      <c r="A18" s="43"/>
      <c r="B18" s="43"/>
      <c r="C18" s="43"/>
      <c r="D18" s="43"/>
      <c r="E18" s="43"/>
      <c r="F18" s="43"/>
      <c r="G18" s="43"/>
      <c r="H18" s="43"/>
      <c r="I18" s="43"/>
      <c r="J18" s="43"/>
    </row>
    <row r="19" spans="1:10" ht="15" x14ac:dyDescent="0.25">
      <c r="A19" s="43"/>
      <c r="B19" s="43"/>
      <c r="C19" s="43"/>
      <c r="D19" s="43"/>
      <c r="E19" s="43"/>
      <c r="F19" s="43"/>
      <c r="G19" s="43"/>
      <c r="H19" s="43"/>
      <c r="I19" s="43"/>
      <c r="J19" s="43"/>
    </row>
  </sheetData>
  <mergeCells count="7">
    <mergeCell ref="B17:J17"/>
    <mergeCell ref="C2:I2"/>
    <mergeCell ref="C3:I3"/>
    <mergeCell ref="B10:J12"/>
    <mergeCell ref="B14:J14"/>
    <mergeCell ref="B15:J15"/>
    <mergeCell ref="B16:J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B277-1A68-479A-A115-A351FB49827B}">
  <dimension ref="A1:H51"/>
  <sheetViews>
    <sheetView workbookViewId="0">
      <selection sqref="A1:H1"/>
    </sheetView>
  </sheetViews>
  <sheetFormatPr baseColWidth="10" defaultRowHeight="12.75" x14ac:dyDescent="0.2"/>
  <cols>
    <col min="1" max="1" width="11.42578125" style="9"/>
    <col min="2" max="2" width="68.42578125" style="9" customWidth="1"/>
  </cols>
  <sheetData>
    <row r="1" spans="1:8" ht="55.5" customHeight="1" x14ac:dyDescent="0.2">
      <c r="A1" s="50" t="s">
        <v>154</v>
      </c>
      <c r="B1" s="50"/>
      <c r="C1" s="50"/>
      <c r="D1" s="50"/>
      <c r="E1" s="50"/>
      <c r="F1" s="50"/>
      <c r="G1" s="50"/>
      <c r="H1" s="50"/>
    </row>
    <row r="2" spans="1:8" ht="39.75" customHeight="1" x14ac:dyDescent="0.2">
      <c r="C2" s="51">
        <v>0</v>
      </c>
      <c r="D2" s="51">
        <v>1</v>
      </c>
      <c r="E2" s="51">
        <v>2</v>
      </c>
      <c r="F2" s="51">
        <v>3</v>
      </c>
      <c r="G2" s="51">
        <v>4</v>
      </c>
      <c r="H2" s="51">
        <v>5</v>
      </c>
    </row>
    <row r="3" spans="1:8" ht="12.75" customHeight="1" x14ac:dyDescent="0.2">
      <c r="A3" s="52" t="s">
        <v>12</v>
      </c>
      <c r="B3" s="53"/>
      <c r="C3" s="54"/>
      <c r="D3" s="54"/>
      <c r="E3" s="54"/>
      <c r="F3" s="54"/>
      <c r="G3" s="54"/>
      <c r="H3" s="54"/>
    </row>
    <row r="4" spans="1:8" ht="25.5" x14ac:dyDescent="0.2">
      <c r="A4" s="55">
        <v>1</v>
      </c>
      <c r="B4" s="56" t="s">
        <v>155</v>
      </c>
      <c r="C4" s="57" t="s">
        <v>156</v>
      </c>
      <c r="D4" s="57" t="s">
        <v>156</v>
      </c>
      <c r="E4" s="57" t="s">
        <v>156</v>
      </c>
      <c r="F4" s="57" t="s">
        <v>156</v>
      </c>
      <c r="G4" s="57" t="s">
        <v>156</v>
      </c>
      <c r="H4" s="57" t="s">
        <v>156</v>
      </c>
    </row>
    <row r="5" spans="1:8" ht="14.25" x14ac:dyDescent="0.2">
      <c r="A5" s="55">
        <v>2</v>
      </c>
      <c r="B5" s="56" t="s">
        <v>157</v>
      </c>
      <c r="C5" s="57" t="s">
        <v>156</v>
      </c>
      <c r="D5" s="57" t="s">
        <v>156</v>
      </c>
      <c r="E5" s="57" t="s">
        <v>156</v>
      </c>
      <c r="F5" s="57" t="s">
        <v>156</v>
      </c>
      <c r="G5" s="57" t="s">
        <v>156</v>
      </c>
      <c r="H5" s="57" t="s">
        <v>156</v>
      </c>
    </row>
    <row r="6" spans="1:8" ht="14.25" x14ac:dyDescent="0.2">
      <c r="A6" s="55">
        <v>3</v>
      </c>
      <c r="B6" s="56" t="s">
        <v>158</v>
      </c>
      <c r="C6" s="57" t="s">
        <v>156</v>
      </c>
      <c r="D6" s="57" t="s">
        <v>156</v>
      </c>
      <c r="E6" s="57" t="s">
        <v>156</v>
      </c>
      <c r="F6" s="57" t="s">
        <v>156</v>
      </c>
      <c r="G6" s="57" t="s">
        <v>156</v>
      </c>
      <c r="H6" s="57" t="s">
        <v>156</v>
      </c>
    </row>
    <row r="7" spans="1:8" ht="25.5" x14ac:dyDescent="0.2">
      <c r="A7" s="55">
        <v>4</v>
      </c>
      <c r="B7" s="56" t="s">
        <v>159</v>
      </c>
      <c r="C7" s="57" t="s">
        <v>156</v>
      </c>
      <c r="D7" s="57" t="s">
        <v>156</v>
      </c>
      <c r="E7" s="57" t="s">
        <v>156</v>
      </c>
      <c r="F7" s="57" t="s">
        <v>156</v>
      </c>
      <c r="G7" s="57" t="s">
        <v>156</v>
      </c>
      <c r="H7" s="57" t="s">
        <v>156</v>
      </c>
    </row>
    <row r="8" spans="1:8" x14ac:dyDescent="0.2">
      <c r="A8" s="58"/>
      <c r="B8" s="58"/>
      <c r="C8" s="54"/>
      <c r="D8" s="54"/>
      <c r="E8" s="54"/>
      <c r="F8" s="54"/>
      <c r="G8" s="54"/>
      <c r="H8" s="54"/>
    </row>
    <row r="9" spans="1:8" ht="12.75" customHeight="1" x14ac:dyDescent="0.2">
      <c r="A9" s="59" t="s">
        <v>13</v>
      </c>
      <c r="B9" s="60"/>
      <c r="C9" s="54"/>
      <c r="D9" s="54"/>
      <c r="E9" s="54"/>
      <c r="F9" s="54"/>
      <c r="G9" s="54"/>
      <c r="H9" s="54"/>
    </row>
    <row r="10" spans="1:8" ht="25.5" x14ac:dyDescent="0.2">
      <c r="A10" s="55">
        <v>5</v>
      </c>
      <c r="B10" s="56" t="s">
        <v>160</v>
      </c>
      <c r="C10" s="57" t="s">
        <v>156</v>
      </c>
      <c r="D10" s="57" t="s">
        <v>156</v>
      </c>
      <c r="E10" s="57" t="s">
        <v>156</v>
      </c>
      <c r="F10" s="57" t="s">
        <v>156</v>
      </c>
      <c r="G10" s="57" t="s">
        <v>156</v>
      </c>
      <c r="H10" s="57" t="s">
        <v>156</v>
      </c>
    </row>
    <row r="11" spans="1:8" ht="14.25" x14ac:dyDescent="0.2">
      <c r="A11" s="55">
        <v>6</v>
      </c>
      <c r="B11" s="56" t="s">
        <v>161</v>
      </c>
      <c r="C11" s="57" t="s">
        <v>156</v>
      </c>
      <c r="D11" s="57" t="s">
        <v>156</v>
      </c>
      <c r="E11" s="57" t="s">
        <v>156</v>
      </c>
      <c r="F11" s="57" t="s">
        <v>156</v>
      </c>
      <c r="G11" s="57" t="s">
        <v>156</v>
      </c>
      <c r="H11" s="57" t="s">
        <v>156</v>
      </c>
    </row>
    <row r="12" spans="1:8" ht="14.25" x14ac:dyDescent="0.2">
      <c r="A12" s="55">
        <v>7</v>
      </c>
      <c r="B12" s="56" t="s">
        <v>162</v>
      </c>
      <c r="C12" s="57" t="s">
        <v>156</v>
      </c>
      <c r="D12" s="57" t="s">
        <v>156</v>
      </c>
      <c r="E12" s="57" t="s">
        <v>156</v>
      </c>
      <c r="F12" s="57" t="s">
        <v>156</v>
      </c>
      <c r="G12" s="57" t="s">
        <v>156</v>
      </c>
      <c r="H12" s="57" t="s">
        <v>156</v>
      </c>
    </row>
    <row r="13" spans="1:8" ht="38.25" x14ac:dyDescent="0.2">
      <c r="A13" s="55">
        <v>8</v>
      </c>
      <c r="B13" s="56" t="s">
        <v>163</v>
      </c>
      <c r="C13" s="57" t="s">
        <v>156</v>
      </c>
      <c r="D13" s="57" t="s">
        <v>156</v>
      </c>
      <c r="E13" s="57" t="s">
        <v>156</v>
      </c>
      <c r="F13" s="57" t="s">
        <v>156</v>
      </c>
      <c r="G13" s="57" t="s">
        <v>156</v>
      </c>
      <c r="H13" s="57" t="s">
        <v>156</v>
      </c>
    </row>
    <row r="14" spans="1:8" ht="51" x14ac:dyDescent="0.2">
      <c r="A14" s="55">
        <v>9</v>
      </c>
      <c r="B14" s="56" t="s">
        <v>164</v>
      </c>
      <c r="C14" s="57" t="s">
        <v>156</v>
      </c>
      <c r="D14" s="57" t="s">
        <v>156</v>
      </c>
      <c r="E14" s="57" t="s">
        <v>156</v>
      </c>
      <c r="F14" s="57" t="s">
        <v>156</v>
      </c>
      <c r="G14" s="57" t="s">
        <v>156</v>
      </c>
      <c r="H14" s="57" t="s">
        <v>156</v>
      </c>
    </row>
    <row r="15" spans="1:8" ht="25.5" x14ac:dyDescent="0.2">
      <c r="A15" s="61">
        <v>10</v>
      </c>
      <c r="B15" s="56" t="s">
        <v>165</v>
      </c>
      <c r="C15" s="57" t="s">
        <v>156</v>
      </c>
      <c r="D15" s="57" t="s">
        <v>156</v>
      </c>
      <c r="E15" s="57" t="s">
        <v>156</v>
      </c>
      <c r="F15" s="57" t="s">
        <v>156</v>
      </c>
      <c r="G15" s="57" t="s">
        <v>156</v>
      </c>
      <c r="H15" s="57" t="s">
        <v>156</v>
      </c>
    </row>
    <row r="16" spans="1:8" x14ac:dyDescent="0.2">
      <c r="A16" s="58"/>
      <c r="B16" s="58"/>
      <c r="C16" s="54"/>
      <c r="D16" s="54"/>
      <c r="E16" s="54"/>
      <c r="F16" s="54"/>
      <c r="G16" s="54"/>
      <c r="H16" s="54"/>
    </row>
    <row r="17" spans="1:8" ht="12.75" customHeight="1" x14ac:dyDescent="0.2">
      <c r="A17" s="62" t="s">
        <v>14</v>
      </c>
      <c r="B17" s="63"/>
      <c r="C17" s="54"/>
      <c r="D17" s="54"/>
      <c r="E17" s="54"/>
      <c r="F17" s="54"/>
      <c r="G17" s="54"/>
      <c r="H17" s="54"/>
    </row>
    <row r="18" spans="1:8" ht="14.25" x14ac:dyDescent="0.2">
      <c r="A18" s="55">
        <v>11</v>
      </c>
      <c r="B18" s="56" t="s">
        <v>166</v>
      </c>
      <c r="C18" s="57" t="s">
        <v>156</v>
      </c>
      <c r="D18" s="57" t="s">
        <v>156</v>
      </c>
      <c r="E18" s="57" t="s">
        <v>156</v>
      </c>
      <c r="F18" s="57" t="s">
        <v>156</v>
      </c>
      <c r="G18" s="57" t="s">
        <v>156</v>
      </c>
      <c r="H18" s="57" t="s">
        <v>156</v>
      </c>
    </row>
    <row r="19" spans="1:8" ht="14.25" x14ac:dyDescent="0.2">
      <c r="A19" s="55">
        <v>12</v>
      </c>
      <c r="B19" s="56" t="s">
        <v>167</v>
      </c>
      <c r="C19" s="57" t="s">
        <v>156</v>
      </c>
      <c r="D19" s="57" t="s">
        <v>156</v>
      </c>
      <c r="E19" s="57" t="s">
        <v>156</v>
      </c>
      <c r="F19" s="57" t="s">
        <v>156</v>
      </c>
      <c r="G19" s="57" t="s">
        <v>156</v>
      </c>
      <c r="H19" s="57" t="s">
        <v>156</v>
      </c>
    </row>
    <row r="20" spans="1:8" ht="14.25" x14ac:dyDescent="0.2">
      <c r="A20" s="55">
        <v>13</v>
      </c>
      <c r="B20" t="s">
        <v>168</v>
      </c>
      <c r="C20" s="57"/>
      <c r="D20" s="57"/>
      <c r="E20" s="57"/>
      <c r="F20" s="57"/>
      <c r="G20" s="57"/>
      <c r="H20" s="57"/>
    </row>
    <row r="21" spans="1:8" ht="38.25" x14ac:dyDescent="0.2">
      <c r="A21" s="55">
        <v>14</v>
      </c>
      <c r="B21" s="56" t="s">
        <v>169</v>
      </c>
      <c r="C21" s="57" t="s">
        <v>156</v>
      </c>
      <c r="D21" s="57" t="s">
        <v>156</v>
      </c>
      <c r="E21" s="57" t="s">
        <v>156</v>
      </c>
      <c r="F21" s="57" t="s">
        <v>156</v>
      </c>
      <c r="G21" s="57" t="s">
        <v>156</v>
      </c>
      <c r="H21" s="57" t="s">
        <v>156</v>
      </c>
    </row>
    <row r="22" spans="1:8" ht="14.25" x14ac:dyDescent="0.2">
      <c r="A22" s="55">
        <v>15</v>
      </c>
      <c r="B22" s="56" t="s">
        <v>170</v>
      </c>
      <c r="C22" s="57" t="s">
        <v>156</v>
      </c>
      <c r="D22" s="57" t="s">
        <v>156</v>
      </c>
      <c r="E22" s="57" t="s">
        <v>156</v>
      </c>
      <c r="F22" s="57" t="s">
        <v>156</v>
      </c>
      <c r="G22" s="57" t="s">
        <v>156</v>
      </c>
      <c r="H22" s="57" t="s">
        <v>156</v>
      </c>
    </row>
    <row r="23" spans="1:8" ht="25.5" x14ac:dyDescent="0.2">
      <c r="A23" s="55">
        <v>16</v>
      </c>
      <c r="B23" s="56" t="s">
        <v>171</v>
      </c>
      <c r="C23" s="57" t="s">
        <v>156</v>
      </c>
      <c r="D23" s="57" t="s">
        <v>156</v>
      </c>
      <c r="E23" s="57" t="s">
        <v>156</v>
      </c>
      <c r="F23" s="57" t="s">
        <v>156</v>
      </c>
      <c r="G23" s="57" t="s">
        <v>156</v>
      </c>
      <c r="H23" s="57" t="s">
        <v>156</v>
      </c>
    </row>
    <row r="24" spans="1:8" ht="14.25" x14ac:dyDescent="0.2">
      <c r="A24" s="64">
        <v>17</v>
      </c>
      <c r="B24" s="56" t="s">
        <v>172</v>
      </c>
      <c r="C24" s="57" t="s">
        <v>156</v>
      </c>
      <c r="D24" s="57" t="s">
        <v>156</v>
      </c>
      <c r="E24" s="57" t="s">
        <v>156</v>
      </c>
      <c r="F24" s="57" t="s">
        <v>156</v>
      </c>
      <c r="G24" s="57" t="s">
        <v>156</v>
      </c>
      <c r="H24" s="57" t="s">
        <v>156</v>
      </c>
    </row>
    <row r="25" spans="1:8" x14ac:dyDescent="0.2">
      <c r="A25" s="58"/>
      <c r="B25" s="58"/>
      <c r="C25" s="54"/>
      <c r="D25" s="54"/>
      <c r="E25" s="54"/>
      <c r="F25" s="54"/>
      <c r="G25" s="54"/>
      <c r="H25" s="54"/>
    </row>
    <row r="26" spans="1:8" ht="12.75" customHeight="1" x14ac:dyDescent="0.2">
      <c r="A26" s="65" t="s">
        <v>173</v>
      </c>
      <c r="B26" s="66"/>
      <c r="C26" s="54"/>
      <c r="D26" s="54"/>
      <c r="E26" s="54"/>
      <c r="F26" s="54"/>
      <c r="G26" s="54"/>
      <c r="H26" s="54"/>
    </row>
    <row r="27" spans="1:8" ht="38.25" x14ac:dyDescent="0.2">
      <c r="A27" s="55">
        <v>18</v>
      </c>
      <c r="B27" s="56" t="s">
        <v>174</v>
      </c>
      <c r="C27" s="57" t="s">
        <v>156</v>
      </c>
      <c r="D27" s="57" t="s">
        <v>156</v>
      </c>
      <c r="E27" s="57" t="s">
        <v>156</v>
      </c>
      <c r="F27" s="57" t="s">
        <v>156</v>
      </c>
      <c r="G27" s="57" t="s">
        <v>156</v>
      </c>
      <c r="H27" s="57" t="s">
        <v>156</v>
      </c>
    </row>
    <row r="28" spans="1:8" ht="14.25" x14ac:dyDescent="0.2">
      <c r="A28" s="55">
        <v>19</v>
      </c>
      <c r="B28" s="56" t="s">
        <v>175</v>
      </c>
      <c r="C28" s="57" t="s">
        <v>156</v>
      </c>
      <c r="D28" s="57" t="s">
        <v>156</v>
      </c>
      <c r="E28" s="57" t="s">
        <v>156</v>
      </c>
      <c r="F28" s="57" t="s">
        <v>156</v>
      </c>
      <c r="G28" s="57" t="s">
        <v>156</v>
      </c>
      <c r="H28" s="57" t="s">
        <v>156</v>
      </c>
    </row>
    <row r="29" spans="1:8" ht="14.25" x14ac:dyDescent="0.2">
      <c r="A29" s="55">
        <v>20</v>
      </c>
      <c r="B29" s="56" t="s">
        <v>176</v>
      </c>
      <c r="C29" s="57" t="s">
        <v>156</v>
      </c>
      <c r="D29" s="57" t="s">
        <v>156</v>
      </c>
      <c r="E29" s="57" t="s">
        <v>156</v>
      </c>
      <c r="F29" s="57" t="s">
        <v>156</v>
      </c>
      <c r="G29" s="57" t="s">
        <v>156</v>
      </c>
      <c r="H29" s="57" t="s">
        <v>156</v>
      </c>
    </row>
    <row r="30" spans="1:8" x14ac:dyDescent="0.2">
      <c r="A30" s="58"/>
      <c r="B30" s="58"/>
      <c r="C30" s="54"/>
      <c r="D30" s="54"/>
      <c r="E30" s="54"/>
      <c r="F30" s="54"/>
      <c r="G30" s="54"/>
      <c r="H30" s="54"/>
    </row>
    <row r="31" spans="1:8" x14ac:dyDescent="0.2">
      <c r="A31" s="67" t="s">
        <v>16</v>
      </c>
      <c r="B31" s="67"/>
      <c r="C31" s="54"/>
      <c r="D31" s="54"/>
      <c r="E31" s="54"/>
      <c r="F31" s="54"/>
      <c r="G31" s="54"/>
      <c r="H31" s="54"/>
    </row>
    <row r="32" spans="1:8" ht="25.5" x14ac:dyDescent="0.2">
      <c r="A32" s="55">
        <v>21</v>
      </c>
      <c r="B32" s="56" t="s">
        <v>177</v>
      </c>
      <c r="C32" s="57" t="s">
        <v>156</v>
      </c>
      <c r="D32" s="57" t="s">
        <v>156</v>
      </c>
      <c r="E32" s="57" t="s">
        <v>156</v>
      </c>
      <c r="F32" s="57" t="s">
        <v>156</v>
      </c>
      <c r="G32" s="57" t="s">
        <v>156</v>
      </c>
      <c r="H32" s="57" t="s">
        <v>156</v>
      </c>
    </row>
    <row r="33" spans="1:8" ht="25.5" x14ac:dyDescent="0.2">
      <c r="A33" s="55">
        <v>22</v>
      </c>
      <c r="B33" s="56" t="s">
        <v>178</v>
      </c>
      <c r="C33" s="57" t="s">
        <v>156</v>
      </c>
      <c r="D33" s="57" t="s">
        <v>156</v>
      </c>
      <c r="E33" s="57" t="s">
        <v>156</v>
      </c>
      <c r="F33" s="57" t="s">
        <v>156</v>
      </c>
      <c r="G33" s="57" t="s">
        <v>156</v>
      </c>
      <c r="H33" s="57" t="s">
        <v>156</v>
      </c>
    </row>
    <row r="34" spans="1:8" ht="14.25" x14ac:dyDescent="0.2">
      <c r="A34" s="55">
        <v>23</v>
      </c>
      <c r="B34" s="56" t="s">
        <v>179</v>
      </c>
      <c r="C34" s="57" t="s">
        <v>156</v>
      </c>
      <c r="D34" s="57" t="s">
        <v>156</v>
      </c>
      <c r="E34" s="57" t="s">
        <v>156</v>
      </c>
      <c r="F34" s="57" t="s">
        <v>156</v>
      </c>
      <c r="G34" s="57" t="s">
        <v>156</v>
      </c>
      <c r="H34" s="57" t="s">
        <v>156</v>
      </c>
    </row>
    <row r="35" spans="1:8" ht="14.25" x14ac:dyDescent="0.2">
      <c r="A35" s="55">
        <v>24</v>
      </c>
      <c r="B35" s="56" t="s">
        <v>180</v>
      </c>
      <c r="C35" s="57" t="s">
        <v>156</v>
      </c>
      <c r="D35" s="57" t="s">
        <v>156</v>
      </c>
      <c r="E35" s="57" t="s">
        <v>156</v>
      </c>
      <c r="F35" s="57" t="s">
        <v>156</v>
      </c>
      <c r="G35" s="57" t="s">
        <v>156</v>
      </c>
      <c r="H35" s="57" t="s">
        <v>156</v>
      </c>
    </row>
    <row r="36" spans="1:8" x14ac:dyDescent="0.2">
      <c r="A36" s="58"/>
      <c r="B36" s="58"/>
      <c r="C36" s="54"/>
      <c r="D36" s="54"/>
      <c r="E36" s="54"/>
      <c r="F36" s="54"/>
      <c r="G36" s="54"/>
      <c r="H36" s="54"/>
    </row>
    <row r="37" spans="1:8" ht="12.75" customHeight="1" x14ac:dyDescent="0.2">
      <c r="A37" s="68" t="s">
        <v>181</v>
      </c>
      <c r="B37" s="69"/>
      <c r="C37" s="54"/>
      <c r="D37" s="54"/>
      <c r="E37" s="54"/>
      <c r="F37" s="54"/>
      <c r="G37" s="54"/>
      <c r="H37" s="54"/>
    </row>
    <row r="38" spans="1:8" ht="25.5" x14ac:dyDescent="0.2">
      <c r="A38" s="55">
        <v>25</v>
      </c>
      <c r="B38" s="56" t="s">
        <v>182</v>
      </c>
      <c r="C38" s="57" t="s">
        <v>156</v>
      </c>
      <c r="D38" s="57" t="s">
        <v>156</v>
      </c>
      <c r="E38" s="57" t="s">
        <v>156</v>
      </c>
      <c r="F38" s="57" t="s">
        <v>156</v>
      </c>
      <c r="G38" s="57" t="s">
        <v>156</v>
      </c>
      <c r="H38" s="57" t="s">
        <v>156</v>
      </c>
    </row>
    <row r="39" spans="1:8" ht="38.25" x14ac:dyDescent="0.2">
      <c r="A39" s="55">
        <v>26</v>
      </c>
      <c r="B39" s="56" t="s">
        <v>183</v>
      </c>
      <c r="C39" s="57" t="s">
        <v>156</v>
      </c>
      <c r="D39" s="57" t="s">
        <v>156</v>
      </c>
      <c r="E39" s="57" t="s">
        <v>156</v>
      </c>
      <c r="F39" s="57" t="s">
        <v>156</v>
      </c>
      <c r="G39" s="57" t="s">
        <v>156</v>
      </c>
      <c r="H39" s="57" t="s">
        <v>156</v>
      </c>
    </row>
    <row r="40" spans="1:8" x14ac:dyDescent="0.2">
      <c r="A40" s="58"/>
      <c r="B40" s="58"/>
      <c r="C40" s="54"/>
      <c r="D40" s="54"/>
      <c r="E40" s="54"/>
      <c r="F40" s="54"/>
      <c r="G40" s="54"/>
      <c r="H40" s="54"/>
    </row>
    <row r="41" spans="1:8" ht="12.75" customHeight="1" x14ac:dyDescent="0.2">
      <c r="A41" s="70" t="s">
        <v>18</v>
      </c>
      <c r="B41" s="71"/>
      <c r="C41" s="54"/>
      <c r="D41" s="54"/>
      <c r="E41" s="54"/>
      <c r="F41" s="54"/>
      <c r="G41" s="54"/>
      <c r="H41" s="54"/>
    </row>
    <row r="42" spans="1:8" ht="25.5" x14ac:dyDescent="0.2">
      <c r="A42" s="55">
        <v>27</v>
      </c>
      <c r="B42" s="56" t="s">
        <v>184</v>
      </c>
      <c r="C42" s="57" t="s">
        <v>156</v>
      </c>
      <c r="D42" s="57" t="s">
        <v>156</v>
      </c>
      <c r="E42" s="57" t="s">
        <v>156</v>
      </c>
      <c r="F42" s="57" t="s">
        <v>156</v>
      </c>
      <c r="G42" s="57" t="s">
        <v>156</v>
      </c>
      <c r="H42" s="57" t="s">
        <v>156</v>
      </c>
    </row>
    <row r="43" spans="1:8" ht="14.25" x14ac:dyDescent="0.2">
      <c r="A43" s="55">
        <v>28</v>
      </c>
      <c r="B43" s="56" t="s">
        <v>185</v>
      </c>
      <c r="C43" s="57" t="s">
        <v>156</v>
      </c>
      <c r="D43" s="57" t="s">
        <v>156</v>
      </c>
      <c r="E43" s="57" t="s">
        <v>156</v>
      </c>
      <c r="F43" s="57" t="s">
        <v>156</v>
      </c>
      <c r="G43" s="57" t="s">
        <v>156</v>
      </c>
      <c r="H43" s="57" t="s">
        <v>156</v>
      </c>
    </row>
    <row r="44" spans="1:8" ht="27" customHeight="1" x14ac:dyDescent="0.2">
      <c r="A44" s="55">
        <v>29</v>
      </c>
      <c r="B44" s="56" t="s">
        <v>186</v>
      </c>
      <c r="C44" s="57" t="s">
        <v>156</v>
      </c>
      <c r="D44" s="57" t="s">
        <v>156</v>
      </c>
      <c r="E44" s="57" t="s">
        <v>156</v>
      </c>
      <c r="F44" s="57" t="s">
        <v>156</v>
      </c>
      <c r="G44" s="57" t="s">
        <v>156</v>
      </c>
      <c r="H44" s="57" t="s">
        <v>156</v>
      </c>
    </row>
    <row r="45" spans="1:8" ht="25.5" customHeight="1" x14ac:dyDescent="0.2">
      <c r="A45" s="55">
        <v>30</v>
      </c>
      <c r="B45" s="56" t="s">
        <v>187</v>
      </c>
      <c r="C45" s="57" t="s">
        <v>156</v>
      </c>
      <c r="D45" s="57" t="s">
        <v>156</v>
      </c>
      <c r="E45" s="57" t="s">
        <v>156</v>
      </c>
      <c r="F45" s="57" t="s">
        <v>156</v>
      </c>
      <c r="G45" s="57" t="s">
        <v>156</v>
      </c>
      <c r="H45" s="57" t="s">
        <v>156</v>
      </c>
    </row>
    <row r="46" spans="1:8" ht="25.5" x14ac:dyDescent="0.2">
      <c r="A46" s="55">
        <v>31</v>
      </c>
      <c r="B46" s="56" t="s">
        <v>188</v>
      </c>
      <c r="C46" s="57" t="s">
        <v>156</v>
      </c>
      <c r="D46" s="57" t="s">
        <v>156</v>
      </c>
      <c r="E46" s="57" t="s">
        <v>156</v>
      </c>
      <c r="F46" s="57" t="s">
        <v>156</v>
      </c>
      <c r="G46" s="57" t="s">
        <v>156</v>
      </c>
      <c r="H46" s="57" t="s">
        <v>156</v>
      </c>
    </row>
    <row r="47" spans="1:8" x14ac:dyDescent="0.2">
      <c r="A47" s="72"/>
      <c r="B47" s="73"/>
      <c r="C47" s="54"/>
      <c r="D47" s="54"/>
      <c r="E47" s="54"/>
      <c r="F47" s="54"/>
      <c r="G47" s="54"/>
      <c r="H47" s="54"/>
    </row>
    <row r="48" spans="1:8" ht="12.75" customHeight="1" x14ac:dyDescent="0.2">
      <c r="A48" s="74" t="s">
        <v>189</v>
      </c>
      <c r="B48" s="75"/>
      <c r="C48" s="54"/>
      <c r="D48" s="54"/>
      <c r="E48" s="54"/>
      <c r="F48" s="54"/>
      <c r="G48" s="54"/>
      <c r="H48" s="54"/>
    </row>
    <row r="49" spans="1:8" ht="14.25" x14ac:dyDescent="0.2">
      <c r="A49" s="55">
        <v>32</v>
      </c>
      <c r="B49" s="56" t="s">
        <v>190</v>
      </c>
      <c r="C49" s="76" t="s">
        <v>156</v>
      </c>
      <c r="D49" s="57" t="s">
        <v>156</v>
      </c>
      <c r="E49" s="57" t="s">
        <v>156</v>
      </c>
      <c r="F49" s="57" t="s">
        <v>156</v>
      </c>
      <c r="G49" s="57" t="s">
        <v>156</v>
      </c>
      <c r="H49" s="57" t="s">
        <v>156</v>
      </c>
    </row>
    <row r="50" spans="1:8" ht="14.25" x14ac:dyDescent="0.2">
      <c r="A50" s="55">
        <v>33</v>
      </c>
      <c r="B50" s="56" t="s">
        <v>191</v>
      </c>
      <c r="C50" s="76" t="s">
        <v>156</v>
      </c>
      <c r="D50" s="57" t="s">
        <v>156</v>
      </c>
      <c r="E50" s="57" t="s">
        <v>156</v>
      </c>
      <c r="F50" s="57" t="s">
        <v>156</v>
      </c>
      <c r="G50" s="57" t="s">
        <v>156</v>
      </c>
      <c r="H50" s="57" t="s">
        <v>156</v>
      </c>
    </row>
    <row r="51" spans="1:8" ht="14.25" x14ac:dyDescent="0.2">
      <c r="A51" s="55">
        <v>34</v>
      </c>
      <c r="B51" s="56" t="s">
        <v>192</v>
      </c>
      <c r="C51" s="76" t="s">
        <v>156</v>
      </c>
      <c r="D51" s="57" t="s">
        <v>156</v>
      </c>
      <c r="E51" s="57" t="s">
        <v>156</v>
      </c>
      <c r="F51" s="57" t="s">
        <v>156</v>
      </c>
      <c r="G51" s="57" t="s">
        <v>156</v>
      </c>
      <c r="H51" s="57" t="s">
        <v>156</v>
      </c>
    </row>
  </sheetData>
  <mergeCells count="9">
    <mergeCell ref="A37:B37"/>
    <mergeCell ref="A41:B41"/>
    <mergeCell ref="A48:B48"/>
    <mergeCell ref="A1:H1"/>
    <mergeCell ref="A3:B3"/>
    <mergeCell ref="A9:B9"/>
    <mergeCell ref="A17:B17"/>
    <mergeCell ref="A26:B26"/>
    <mergeCell ref="A31:B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1"/>
  <sheetViews>
    <sheetView workbookViewId="0">
      <selection sqref="A1:A2"/>
    </sheetView>
  </sheetViews>
  <sheetFormatPr baseColWidth="10" defaultRowHeight="12" x14ac:dyDescent="0.2"/>
  <cols>
    <col min="1" max="1" width="47.140625" style="9" customWidth="1"/>
    <col min="2" max="2" width="20.42578125" style="13" customWidth="1"/>
    <col min="3" max="3" width="12.85546875" style="13" customWidth="1"/>
    <col min="4" max="8" width="12.85546875" style="9" customWidth="1"/>
    <col min="9" max="27" width="12.5703125" style="9" customWidth="1"/>
    <col min="28" max="29" width="16.42578125" style="9" customWidth="1"/>
    <col min="30" max="36" width="12.5703125" style="9" customWidth="1"/>
    <col min="37" max="41" width="11.42578125" style="9" customWidth="1"/>
    <col min="42" max="42" width="12.5703125" style="9" customWidth="1"/>
    <col min="43" max="16384" width="11.42578125" style="9"/>
  </cols>
  <sheetData>
    <row r="1" spans="1:42" ht="41.25" customHeight="1" x14ac:dyDescent="0.2">
      <c r="A1" s="31" t="s">
        <v>1</v>
      </c>
      <c r="B1" s="32" t="s">
        <v>4</v>
      </c>
      <c r="C1" s="32" t="s">
        <v>3</v>
      </c>
      <c r="D1" s="32" t="s">
        <v>2</v>
      </c>
      <c r="E1" s="25" t="s">
        <v>50</v>
      </c>
      <c r="F1" s="25"/>
      <c r="G1" s="25"/>
      <c r="H1" s="25"/>
      <c r="I1" s="33" t="s">
        <v>12</v>
      </c>
      <c r="J1" s="33"/>
      <c r="K1" s="33"/>
      <c r="L1" s="33"/>
      <c r="M1" s="23" t="s">
        <v>13</v>
      </c>
      <c r="N1" s="23"/>
      <c r="O1" s="23"/>
      <c r="P1" s="23"/>
      <c r="Q1" s="23"/>
      <c r="R1" s="23"/>
      <c r="S1" s="24" t="s">
        <v>14</v>
      </c>
      <c r="T1" s="24"/>
      <c r="U1" s="24"/>
      <c r="V1" s="24"/>
      <c r="W1" s="24"/>
      <c r="X1" s="24"/>
      <c r="Y1" s="24"/>
      <c r="Z1" s="27" t="s">
        <v>15</v>
      </c>
      <c r="AA1" s="27"/>
      <c r="AB1" s="27"/>
      <c r="AC1" s="28" t="s">
        <v>16</v>
      </c>
      <c r="AD1" s="28"/>
      <c r="AE1" s="28"/>
      <c r="AF1" s="28"/>
      <c r="AG1" s="29" t="s">
        <v>17</v>
      </c>
      <c r="AH1" s="29"/>
      <c r="AI1" s="30" t="s">
        <v>18</v>
      </c>
      <c r="AJ1" s="30"/>
      <c r="AK1" s="30"/>
      <c r="AL1" s="30"/>
      <c r="AM1" s="30"/>
      <c r="AN1" s="26" t="s">
        <v>0</v>
      </c>
      <c r="AO1" s="26"/>
      <c r="AP1" s="26"/>
    </row>
    <row r="2" spans="1:42" ht="235.5" customHeight="1" x14ac:dyDescent="0.2">
      <c r="A2" s="31"/>
      <c r="B2" s="32"/>
      <c r="C2" s="32"/>
      <c r="D2" s="32"/>
      <c r="E2" s="10" t="s">
        <v>51</v>
      </c>
      <c r="F2" s="10" t="s">
        <v>53</v>
      </c>
      <c r="G2" s="10" t="s">
        <v>52</v>
      </c>
      <c r="H2" s="10" t="s">
        <v>54</v>
      </c>
      <c r="I2" s="11" t="s">
        <v>19</v>
      </c>
      <c r="J2" s="11" t="s">
        <v>20</v>
      </c>
      <c r="K2" s="11" t="s">
        <v>5</v>
      </c>
      <c r="L2" s="11" t="s">
        <v>6</v>
      </c>
      <c r="M2" s="11" t="s">
        <v>7</v>
      </c>
      <c r="N2" s="11" t="s">
        <v>21</v>
      </c>
      <c r="O2" s="11" t="s">
        <v>22</v>
      </c>
      <c r="P2" s="11" t="s">
        <v>8</v>
      </c>
      <c r="Q2" s="11" t="s">
        <v>9</v>
      </c>
      <c r="R2" s="11" t="s">
        <v>10</v>
      </c>
      <c r="S2" s="11" t="s">
        <v>11</v>
      </c>
      <c r="T2" s="11" t="s">
        <v>85</v>
      </c>
      <c r="U2" s="11" t="s">
        <v>56</v>
      </c>
      <c r="V2" s="11" t="s">
        <v>57</v>
      </c>
      <c r="W2" s="11" t="s">
        <v>58</v>
      </c>
      <c r="X2" s="11" t="s">
        <v>59</v>
      </c>
      <c r="Y2" s="11" t="s">
        <v>60</v>
      </c>
      <c r="Z2" s="11" t="s">
        <v>61</v>
      </c>
      <c r="AA2" s="11" t="s">
        <v>62</v>
      </c>
      <c r="AB2" s="11" t="s">
        <v>63</v>
      </c>
      <c r="AC2" s="11" t="s">
        <v>82</v>
      </c>
      <c r="AD2" s="11" t="s">
        <v>83</v>
      </c>
      <c r="AE2" s="11" t="s">
        <v>64</v>
      </c>
      <c r="AF2" s="11" t="s">
        <v>65</v>
      </c>
      <c r="AG2" s="11" t="s">
        <v>66</v>
      </c>
      <c r="AH2" s="11" t="s">
        <v>67</v>
      </c>
      <c r="AI2" s="11" t="s">
        <v>68</v>
      </c>
      <c r="AJ2" s="11" t="s">
        <v>69</v>
      </c>
      <c r="AK2" s="11" t="s">
        <v>70</v>
      </c>
      <c r="AL2" s="11" t="s">
        <v>71</v>
      </c>
      <c r="AM2" s="11" t="s">
        <v>72</v>
      </c>
      <c r="AN2" s="11" t="s">
        <v>73</v>
      </c>
      <c r="AO2" s="11" t="s">
        <v>74</v>
      </c>
      <c r="AP2" s="11" t="s">
        <v>75</v>
      </c>
    </row>
    <row r="3" spans="1:42" ht="24" x14ac:dyDescent="0.2">
      <c r="A3" s="1" t="s">
        <v>23</v>
      </c>
      <c r="B3" s="3">
        <v>112</v>
      </c>
      <c r="C3" s="3">
        <v>46</v>
      </c>
      <c r="D3" s="4">
        <f t="shared" ref="D3:D39" si="0">C3/B3</f>
        <v>0.4107142857142857</v>
      </c>
      <c r="E3" s="3">
        <v>41</v>
      </c>
      <c r="F3" s="4">
        <f t="shared" ref="F3:F39" si="1">E3/C3</f>
        <v>0.89130434782608692</v>
      </c>
      <c r="G3" s="2">
        <v>5</v>
      </c>
      <c r="H3" s="4">
        <f t="shared" ref="H3:H39" si="2">G3/C3</f>
        <v>0.10869565217391304</v>
      </c>
      <c r="I3" s="12">
        <v>4.0731707317073171</v>
      </c>
      <c r="J3" s="12">
        <v>4.0714285714285712</v>
      </c>
      <c r="K3" s="12">
        <v>4.2727272727272725</v>
      </c>
      <c r="L3" s="12">
        <v>3.9722222222222223</v>
      </c>
      <c r="M3" s="12">
        <v>3.2222222222222223</v>
      </c>
      <c r="N3" s="12">
        <v>4.4000000000000004</v>
      </c>
      <c r="O3" s="12">
        <v>4.4000000000000004</v>
      </c>
      <c r="P3" s="12">
        <v>3.1555555555555554</v>
      </c>
      <c r="Q3" s="12">
        <v>4.4390243902439028</v>
      </c>
      <c r="R3" s="12">
        <v>4.1111111111111107</v>
      </c>
      <c r="S3" s="12">
        <v>4.5777777777777775</v>
      </c>
      <c r="T3" s="12">
        <v>4.5333333333333332</v>
      </c>
      <c r="U3" s="12">
        <v>4.2926829268292686</v>
      </c>
      <c r="V3" s="12">
        <v>4.3111111111111109</v>
      </c>
      <c r="W3" s="12">
        <v>4.08</v>
      </c>
      <c r="X3" s="12">
        <v>4.333333333333333</v>
      </c>
      <c r="Y3" s="12">
        <v>4</v>
      </c>
      <c r="Z3" s="12">
        <v>3.9523809523809526</v>
      </c>
      <c r="AA3" s="12">
        <v>3.65</v>
      </c>
      <c r="AB3" s="12">
        <v>3.3170731707317072</v>
      </c>
      <c r="AC3" s="12">
        <v>4.0909090909090908</v>
      </c>
      <c r="AD3" s="12">
        <v>3.903225806451613</v>
      </c>
      <c r="AE3" s="12">
        <v>4.4047619047619051</v>
      </c>
      <c r="AF3" s="12">
        <v>4.1590909090909092</v>
      </c>
      <c r="AG3" s="12">
        <v>4.0666666666666664</v>
      </c>
      <c r="AH3" s="12">
        <v>3.8974358974358974</v>
      </c>
      <c r="AI3" s="12">
        <v>3.4193548387096775</v>
      </c>
      <c r="AJ3" s="12">
        <v>3.6129032258064515</v>
      </c>
      <c r="AK3" s="12">
        <v>3.2333333333333334</v>
      </c>
      <c r="AL3" s="12">
        <v>2.5333333333333332</v>
      </c>
      <c r="AM3" s="12">
        <v>3.3928571428571428</v>
      </c>
      <c r="AN3" s="12">
        <v>4.3777777777777782</v>
      </c>
      <c r="AO3" s="12">
        <v>4.0227272727272725</v>
      </c>
      <c r="AP3" s="12">
        <v>4.0465116279069768</v>
      </c>
    </row>
    <row r="4" spans="1:42" x14ac:dyDescent="0.2">
      <c r="A4" s="1" t="s">
        <v>111</v>
      </c>
      <c r="B4" s="3">
        <v>83</v>
      </c>
      <c r="C4" s="3">
        <v>29</v>
      </c>
      <c r="D4" s="4">
        <f t="shared" si="0"/>
        <v>0.3493975903614458</v>
      </c>
      <c r="E4" s="3">
        <v>19</v>
      </c>
      <c r="F4" s="4">
        <f t="shared" si="1"/>
        <v>0.65517241379310343</v>
      </c>
      <c r="G4" s="2">
        <v>10</v>
      </c>
      <c r="H4" s="4">
        <f t="shared" si="2"/>
        <v>0.34482758620689657</v>
      </c>
      <c r="I4" s="12">
        <v>4.0526315789473681</v>
      </c>
      <c r="J4" s="12">
        <v>3.8181818181818183</v>
      </c>
      <c r="K4" s="12">
        <v>4.3076923076923075</v>
      </c>
      <c r="L4" s="12">
        <v>4.4117647058823533</v>
      </c>
      <c r="M4" s="12">
        <v>3.8518518518518516</v>
      </c>
      <c r="N4" s="12">
        <v>4.4230769230769234</v>
      </c>
      <c r="O4" s="12">
        <v>4.4800000000000004</v>
      </c>
      <c r="P4" s="12">
        <v>4.2592592592592595</v>
      </c>
      <c r="Q4" s="12">
        <v>4.4117647058823533</v>
      </c>
      <c r="R4" s="12">
        <v>4.666666666666667</v>
      </c>
      <c r="S4" s="12">
        <v>4.3043478260869561</v>
      </c>
      <c r="T4" s="12">
        <v>4.5769230769230766</v>
      </c>
      <c r="U4" s="12">
        <v>4.5625</v>
      </c>
      <c r="V4" s="12">
        <v>3.8888888888888888</v>
      </c>
      <c r="W4" s="12">
        <v>3.4117647058823528</v>
      </c>
      <c r="X4" s="12">
        <v>4.16</v>
      </c>
      <c r="Y4" s="12">
        <v>4.166666666666667</v>
      </c>
      <c r="Z4" s="12">
        <v>3.8846153846153846</v>
      </c>
      <c r="AA4" s="12">
        <v>3.5217391304347827</v>
      </c>
      <c r="AB4" s="12">
        <v>3.3333333333333335</v>
      </c>
      <c r="AC4" s="12">
        <v>4</v>
      </c>
      <c r="AD4" s="12">
        <v>3.24</v>
      </c>
      <c r="AE4" s="12">
        <v>4.6399999999999997</v>
      </c>
      <c r="AF4" s="12">
        <v>3.925925925925926</v>
      </c>
      <c r="AG4" s="12">
        <v>4.4814814814814818</v>
      </c>
      <c r="AH4" s="12">
        <v>4.5625</v>
      </c>
      <c r="AI4" s="12">
        <v>3.25</v>
      </c>
      <c r="AJ4" s="12">
        <v>3.1111111111111112</v>
      </c>
      <c r="AK4" s="12">
        <v>2.7857142857142856</v>
      </c>
      <c r="AL4" s="12">
        <v>2.3846153846153846</v>
      </c>
      <c r="AM4" s="12">
        <v>3.2173913043478262</v>
      </c>
      <c r="AN4" s="12">
        <v>4.2857142857142856</v>
      </c>
      <c r="AO4" s="12">
        <v>4.1304347826086953</v>
      </c>
      <c r="AP4" s="12">
        <v>4.0869565217391308</v>
      </c>
    </row>
    <row r="5" spans="1:42" x14ac:dyDescent="0.2">
      <c r="A5" s="1" t="s">
        <v>24</v>
      </c>
      <c r="B5" s="3">
        <v>70</v>
      </c>
      <c r="C5" s="3">
        <v>32</v>
      </c>
      <c r="D5" s="4">
        <f t="shared" si="0"/>
        <v>0.45714285714285713</v>
      </c>
      <c r="E5" s="3">
        <v>30</v>
      </c>
      <c r="F5" s="4">
        <f t="shared" si="1"/>
        <v>0.9375</v>
      </c>
      <c r="G5" s="2">
        <v>2</v>
      </c>
      <c r="H5" s="4">
        <f t="shared" si="2"/>
        <v>6.25E-2</v>
      </c>
      <c r="I5" s="12">
        <v>3.8620689655172415</v>
      </c>
      <c r="J5" s="12">
        <v>4.2666666666666666</v>
      </c>
      <c r="K5" s="12">
        <v>4.4482758620689653</v>
      </c>
      <c r="L5" s="12">
        <v>4.2962962962962967</v>
      </c>
      <c r="M5" s="12">
        <v>2.9666666666666668</v>
      </c>
      <c r="N5" s="12">
        <v>4.4333333333333336</v>
      </c>
      <c r="O5" s="12">
        <v>4.3666666666666663</v>
      </c>
      <c r="P5" s="12">
        <v>3.4838709677419355</v>
      </c>
      <c r="Q5" s="12">
        <v>4.3928571428571432</v>
      </c>
      <c r="R5" s="12">
        <v>4.208333333333333</v>
      </c>
      <c r="S5" s="12">
        <v>4.5666666666666664</v>
      </c>
      <c r="T5" s="12">
        <v>4.5999999999999996</v>
      </c>
      <c r="U5" s="12">
        <v>4.5</v>
      </c>
      <c r="V5" s="12">
        <v>4.161290322580645</v>
      </c>
      <c r="W5" s="12">
        <v>4.125</v>
      </c>
      <c r="X5" s="12">
        <v>4.3103448275862073</v>
      </c>
      <c r="Y5" s="12">
        <v>4.1111111111111107</v>
      </c>
      <c r="Z5" s="12">
        <v>4.0357142857142856</v>
      </c>
      <c r="AA5" s="12">
        <v>3.6666666666666665</v>
      </c>
      <c r="AB5" s="12">
        <v>3.24</v>
      </c>
      <c r="AC5" s="12">
        <v>4</v>
      </c>
      <c r="AD5" s="12">
        <v>4.0555555555555554</v>
      </c>
      <c r="AE5" s="12">
        <v>4.3928571428571432</v>
      </c>
      <c r="AF5" s="12">
        <v>4.166666666666667</v>
      </c>
      <c r="AG5" s="12">
        <v>3.806451612903226</v>
      </c>
      <c r="AH5" s="12">
        <v>3.8518518518518516</v>
      </c>
      <c r="AI5" s="12">
        <v>3.4090909090909092</v>
      </c>
      <c r="AJ5" s="12">
        <v>4</v>
      </c>
      <c r="AK5" s="12">
        <v>3.0476190476190474</v>
      </c>
      <c r="AL5" s="12">
        <v>2.6818181818181817</v>
      </c>
      <c r="AM5" s="12">
        <v>3.6470588235294117</v>
      </c>
      <c r="AN5" s="12">
        <v>4.3</v>
      </c>
      <c r="AO5" s="12">
        <v>4.0357142857142856</v>
      </c>
      <c r="AP5" s="12">
        <v>4.0714285714285712</v>
      </c>
    </row>
    <row r="6" spans="1:42" x14ac:dyDescent="0.2">
      <c r="A6" s="1" t="s">
        <v>25</v>
      </c>
      <c r="B6" s="3">
        <v>72</v>
      </c>
      <c r="C6" s="3">
        <v>34</v>
      </c>
      <c r="D6" s="4">
        <f t="shared" si="0"/>
        <v>0.47222222222222221</v>
      </c>
      <c r="E6" s="3">
        <v>26</v>
      </c>
      <c r="F6" s="4">
        <f t="shared" si="1"/>
        <v>0.76470588235294112</v>
      </c>
      <c r="G6" s="2">
        <v>8</v>
      </c>
      <c r="H6" s="4">
        <f t="shared" si="2"/>
        <v>0.23529411764705882</v>
      </c>
      <c r="I6" s="12">
        <v>4.2307692307692308</v>
      </c>
      <c r="J6" s="12">
        <v>3.96875</v>
      </c>
      <c r="K6" s="12">
        <v>4.354838709677419</v>
      </c>
      <c r="L6" s="12">
        <v>4.25</v>
      </c>
      <c r="M6" s="12">
        <v>3.1818181818181817</v>
      </c>
      <c r="N6" s="12">
        <v>4.3939393939393936</v>
      </c>
      <c r="O6" s="12">
        <v>4.3939393939393936</v>
      </c>
      <c r="P6" s="12">
        <v>3.3333333333333335</v>
      </c>
      <c r="Q6" s="12">
        <v>4.4615384615384617</v>
      </c>
      <c r="R6" s="12">
        <v>4.1923076923076925</v>
      </c>
      <c r="S6" s="12">
        <v>4.6363636363636367</v>
      </c>
      <c r="T6" s="12">
        <v>4.59375</v>
      </c>
      <c r="U6" s="12">
        <v>4.6538461538461542</v>
      </c>
      <c r="V6" s="12">
        <v>4.2121212121212119</v>
      </c>
      <c r="W6" s="12">
        <v>3.8</v>
      </c>
      <c r="X6" s="12">
        <v>4.25</v>
      </c>
      <c r="Y6" s="12">
        <v>4.0384615384615383</v>
      </c>
      <c r="Z6" s="12">
        <v>4.161290322580645</v>
      </c>
      <c r="AA6" s="12">
        <v>3.8125</v>
      </c>
      <c r="AB6" s="12">
        <v>3.59375</v>
      </c>
      <c r="AC6" s="12">
        <v>4</v>
      </c>
      <c r="AD6" s="12">
        <v>3.7307692307692308</v>
      </c>
      <c r="AE6" s="12">
        <v>4.40625</v>
      </c>
      <c r="AF6" s="12">
        <v>4.1515151515151514</v>
      </c>
      <c r="AG6" s="12">
        <v>3.8787878787878789</v>
      </c>
      <c r="AH6" s="12">
        <v>3.88</v>
      </c>
      <c r="AI6" s="12">
        <v>3.2083333333333335</v>
      </c>
      <c r="AJ6" s="12">
        <v>3.5217391304347827</v>
      </c>
      <c r="AK6" s="12">
        <v>3.12</v>
      </c>
      <c r="AL6" s="12">
        <v>2.8076923076923075</v>
      </c>
      <c r="AM6" s="12">
        <v>3.52</v>
      </c>
      <c r="AN6" s="12">
        <v>4.4242424242424239</v>
      </c>
      <c r="AO6" s="12">
        <v>4</v>
      </c>
      <c r="AP6" s="12">
        <v>4.0625</v>
      </c>
    </row>
    <row r="7" spans="1:42" x14ac:dyDescent="0.2">
      <c r="A7" s="1" t="s">
        <v>26</v>
      </c>
      <c r="B7" s="3">
        <v>42</v>
      </c>
      <c r="C7" s="3">
        <v>21</v>
      </c>
      <c r="D7" s="4">
        <f t="shared" si="0"/>
        <v>0.5</v>
      </c>
      <c r="E7" s="3">
        <v>17</v>
      </c>
      <c r="F7" s="4">
        <f t="shared" si="1"/>
        <v>0.80952380952380953</v>
      </c>
      <c r="G7" s="2">
        <v>4</v>
      </c>
      <c r="H7" s="4">
        <f t="shared" si="2"/>
        <v>0.19047619047619047</v>
      </c>
      <c r="I7" s="12">
        <v>3.9411764705882355</v>
      </c>
      <c r="J7" s="12">
        <v>4.1052631578947372</v>
      </c>
      <c r="K7" s="12">
        <v>4.4285714285714288</v>
      </c>
      <c r="L7" s="12">
        <v>4.5333333333333332</v>
      </c>
      <c r="M7" s="12">
        <v>3.2857142857142856</v>
      </c>
      <c r="N7" s="12">
        <v>4.2380952380952381</v>
      </c>
      <c r="O7" s="12">
        <v>4.4761904761904763</v>
      </c>
      <c r="P7" s="12">
        <v>3.5714285714285716</v>
      </c>
      <c r="Q7" s="12">
        <v>4.4705882352941178</v>
      </c>
      <c r="R7" s="12">
        <v>4.5333333333333332</v>
      </c>
      <c r="S7" s="12">
        <v>4.5999999999999996</v>
      </c>
      <c r="T7" s="12">
        <v>4.4761904761904763</v>
      </c>
      <c r="U7" s="12">
        <v>4.2352941176470589</v>
      </c>
      <c r="V7" s="12">
        <v>4.05</v>
      </c>
      <c r="W7" s="12">
        <v>3.5333333333333332</v>
      </c>
      <c r="X7" s="12">
        <v>4.0476190476190474</v>
      </c>
      <c r="Y7" s="12">
        <v>4.5882352941176467</v>
      </c>
      <c r="Z7" s="12">
        <v>3.85</v>
      </c>
      <c r="AA7" s="12">
        <v>3.5263157894736841</v>
      </c>
      <c r="AB7" s="12">
        <v>3.4210526315789473</v>
      </c>
      <c r="AC7" s="12">
        <v>3.3809523809523809</v>
      </c>
      <c r="AD7" s="12">
        <v>3.15</v>
      </c>
      <c r="AE7" s="12">
        <v>3.6</v>
      </c>
      <c r="AF7" s="12">
        <v>3.3333333333333335</v>
      </c>
      <c r="AG7" s="12">
        <v>4.0999999999999996</v>
      </c>
      <c r="AH7" s="12">
        <v>4.1764705882352944</v>
      </c>
      <c r="AI7" s="12">
        <v>3.25</v>
      </c>
      <c r="AJ7" s="12">
        <v>3.1333333333333333</v>
      </c>
      <c r="AK7" s="12">
        <v>3.125</v>
      </c>
      <c r="AL7" s="12">
        <v>2.7142857142857144</v>
      </c>
      <c r="AM7" s="12">
        <v>3.0714285714285716</v>
      </c>
      <c r="AN7" s="12">
        <v>4.2</v>
      </c>
      <c r="AO7" s="12">
        <v>4.05</v>
      </c>
      <c r="AP7" s="12">
        <v>4.1052631578947372</v>
      </c>
    </row>
    <row r="8" spans="1:42" x14ac:dyDescent="0.2">
      <c r="A8" s="1" t="s">
        <v>27</v>
      </c>
      <c r="B8" s="3">
        <v>11</v>
      </c>
      <c r="C8" s="3">
        <v>5</v>
      </c>
      <c r="D8" s="4">
        <f t="shared" si="0"/>
        <v>0.45454545454545453</v>
      </c>
      <c r="E8" s="3">
        <v>5</v>
      </c>
      <c r="F8" s="4">
        <f t="shared" si="1"/>
        <v>1</v>
      </c>
      <c r="G8" s="2"/>
      <c r="H8" s="4">
        <f t="shared" si="2"/>
        <v>0</v>
      </c>
      <c r="I8" s="12">
        <v>4.8</v>
      </c>
      <c r="J8" s="12">
        <v>4.8</v>
      </c>
      <c r="K8" s="12">
        <v>5</v>
      </c>
      <c r="L8" s="12">
        <v>5</v>
      </c>
      <c r="M8" s="12">
        <v>3.4</v>
      </c>
      <c r="N8" s="12">
        <v>4.8</v>
      </c>
      <c r="O8" s="12">
        <v>5</v>
      </c>
      <c r="P8" s="12">
        <v>4.2</v>
      </c>
      <c r="Q8" s="12">
        <v>5</v>
      </c>
      <c r="R8" s="12">
        <v>5</v>
      </c>
      <c r="S8" s="12">
        <v>4.5999999999999996</v>
      </c>
      <c r="T8" s="12">
        <v>4.5</v>
      </c>
      <c r="U8" s="12">
        <v>5</v>
      </c>
      <c r="V8" s="12">
        <v>5</v>
      </c>
      <c r="W8" s="12">
        <v>4.8</v>
      </c>
      <c r="X8" s="12">
        <v>5</v>
      </c>
      <c r="Y8" s="12">
        <v>5</v>
      </c>
      <c r="Z8" s="12">
        <v>5</v>
      </c>
      <c r="AA8" s="12">
        <v>5</v>
      </c>
      <c r="AB8" s="12">
        <v>5</v>
      </c>
      <c r="AC8" s="12">
        <v>4.8</v>
      </c>
      <c r="AD8" s="12">
        <v>4.8</v>
      </c>
      <c r="AE8" s="12">
        <v>4.8</v>
      </c>
      <c r="AF8" s="12">
        <v>4.75</v>
      </c>
      <c r="AG8" s="12">
        <v>4.4000000000000004</v>
      </c>
      <c r="AH8" s="12">
        <v>4.5999999999999996</v>
      </c>
      <c r="AI8" s="12">
        <v>4.5</v>
      </c>
      <c r="AJ8" s="12">
        <v>5</v>
      </c>
      <c r="AK8" s="12">
        <v>4.5</v>
      </c>
      <c r="AL8" s="12">
        <v>5</v>
      </c>
      <c r="AM8" s="12">
        <v>5</v>
      </c>
      <c r="AN8" s="12">
        <v>5</v>
      </c>
      <c r="AO8" s="12">
        <v>5</v>
      </c>
      <c r="AP8" s="12">
        <v>5</v>
      </c>
    </row>
    <row r="9" spans="1:42" x14ac:dyDescent="0.2">
      <c r="A9" s="1" t="s">
        <v>28</v>
      </c>
      <c r="B9" s="3">
        <v>71</v>
      </c>
      <c r="C9" s="3">
        <v>31</v>
      </c>
      <c r="D9" s="4">
        <f t="shared" si="0"/>
        <v>0.43661971830985913</v>
      </c>
      <c r="E9" s="3">
        <v>23</v>
      </c>
      <c r="F9" s="4">
        <f t="shared" si="1"/>
        <v>0.74193548387096775</v>
      </c>
      <c r="G9" s="2">
        <v>8</v>
      </c>
      <c r="H9" s="4">
        <f t="shared" si="2"/>
        <v>0.25806451612903225</v>
      </c>
      <c r="I9" s="12">
        <v>3.5217391304347827</v>
      </c>
      <c r="J9" s="12">
        <v>3.5666666666666669</v>
      </c>
      <c r="K9" s="12">
        <v>4.1724137931034484</v>
      </c>
      <c r="L9" s="12">
        <v>3.8823529411764706</v>
      </c>
      <c r="M9" s="12">
        <v>3.129032258064516</v>
      </c>
      <c r="N9" s="12">
        <v>4.129032258064516</v>
      </c>
      <c r="O9" s="12">
        <v>4.32258064516129</v>
      </c>
      <c r="P9" s="12">
        <v>3.4838709677419355</v>
      </c>
      <c r="Q9" s="12">
        <v>4.1739130434782608</v>
      </c>
      <c r="R9" s="12">
        <v>4.0999999999999996</v>
      </c>
      <c r="S9" s="12">
        <v>4.5</v>
      </c>
      <c r="T9" s="12">
        <v>4.5</v>
      </c>
      <c r="U9" s="12">
        <v>4.3043478260869561</v>
      </c>
      <c r="V9" s="12">
        <v>4</v>
      </c>
      <c r="W9" s="12">
        <v>3.5263157894736841</v>
      </c>
      <c r="X9" s="12">
        <v>4.1034482758620694</v>
      </c>
      <c r="Y9" s="12">
        <v>4.3913043478260869</v>
      </c>
      <c r="Z9" s="12">
        <v>4</v>
      </c>
      <c r="AA9" s="12">
        <v>3.6</v>
      </c>
      <c r="AB9" s="12">
        <v>3.3103448275862069</v>
      </c>
      <c r="AC9" s="12">
        <v>3.7096774193548385</v>
      </c>
      <c r="AD9" s="12">
        <v>3.6153846153846154</v>
      </c>
      <c r="AE9" s="12">
        <v>4.4285714285714288</v>
      </c>
      <c r="AF9" s="12">
        <v>3.7096774193548385</v>
      </c>
      <c r="AG9" s="12">
        <v>3.935483870967742</v>
      </c>
      <c r="AH9" s="12">
        <v>3.8181818181818183</v>
      </c>
      <c r="AI9" s="12">
        <v>2.9629629629629628</v>
      </c>
      <c r="AJ9" s="12">
        <v>3.2962962962962963</v>
      </c>
      <c r="AK9" s="12">
        <v>2.5925925925925926</v>
      </c>
      <c r="AL9" s="12">
        <v>2.5769230769230771</v>
      </c>
      <c r="AM9" s="12">
        <v>3.0454545454545454</v>
      </c>
      <c r="AN9" s="12">
        <v>4.2333333333333334</v>
      </c>
      <c r="AO9" s="12">
        <v>3.7407407407407409</v>
      </c>
      <c r="AP9" s="12">
        <v>3.8518518518518516</v>
      </c>
    </row>
    <row r="10" spans="1:42" x14ac:dyDescent="0.2">
      <c r="A10" s="1" t="s">
        <v>29</v>
      </c>
      <c r="B10" s="3">
        <v>69</v>
      </c>
      <c r="C10" s="3">
        <v>23</v>
      </c>
      <c r="D10" s="4">
        <f t="shared" si="0"/>
        <v>0.33333333333333331</v>
      </c>
      <c r="E10" s="3">
        <v>20</v>
      </c>
      <c r="F10" s="4">
        <f t="shared" si="1"/>
        <v>0.86956521739130432</v>
      </c>
      <c r="G10" s="2">
        <v>3</v>
      </c>
      <c r="H10" s="4">
        <f t="shared" si="2"/>
        <v>0.13043478260869565</v>
      </c>
      <c r="I10" s="12">
        <v>4.3888888888888893</v>
      </c>
      <c r="J10" s="12">
        <v>4.3913043478260869</v>
      </c>
      <c r="K10" s="12">
        <v>4.4761904761904763</v>
      </c>
      <c r="L10" s="12">
        <v>4.6842105263157894</v>
      </c>
      <c r="M10" s="12">
        <v>3</v>
      </c>
      <c r="N10" s="12">
        <v>4.333333333333333</v>
      </c>
      <c r="O10" s="12">
        <v>4.5714285714285712</v>
      </c>
      <c r="P10" s="12">
        <v>3.2173913043478262</v>
      </c>
      <c r="Q10" s="12">
        <v>4.5999999999999996</v>
      </c>
      <c r="R10" s="12">
        <v>4.4210526315789478</v>
      </c>
      <c r="S10" s="12">
        <v>4.7272727272727275</v>
      </c>
      <c r="T10" s="12">
        <v>4.4000000000000004</v>
      </c>
      <c r="U10" s="12">
        <v>4.3888888888888893</v>
      </c>
      <c r="V10" s="12">
        <v>4.3181818181818183</v>
      </c>
      <c r="W10" s="12">
        <v>4.5</v>
      </c>
      <c r="X10" s="12">
        <v>4.1363636363636367</v>
      </c>
      <c r="Y10" s="12">
        <v>4.5263157894736841</v>
      </c>
      <c r="Z10" s="12">
        <v>4.125</v>
      </c>
      <c r="AA10" s="12">
        <v>4.5</v>
      </c>
      <c r="AB10" s="12">
        <v>4.2</v>
      </c>
      <c r="AC10" s="12">
        <v>4</v>
      </c>
      <c r="AD10" s="12">
        <v>4.05</v>
      </c>
      <c r="AE10" s="12">
        <v>4.3809523809523814</v>
      </c>
      <c r="AF10" s="12">
        <v>4.3636363636363633</v>
      </c>
      <c r="AG10" s="12">
        <v>4.0909090909090908</v>
      </c>
      <c r="AH10" s="12">
        <v>4.2631578947368425</v>
      </c>
      <c r="AI10" s="12">
        <v>4.5</v>
      </c>
      <c r="AJ10" s="12">
        <v>4.5999999999999996</v>
      </c>
      <c r="AK10" s="12">
        <v>4.625</v>
      </c>
      <c r="AL10" s="12">
        <v>4.375</v>
      </c>
      <c r="AM10" s="12">
        <v>3.875</v>
      </c>
      <c r="AN10" s="12">
        <v>4.5909090909090908</v>
      </c>
      <c r="AO10" s="12">
        <v>4.4090909090909092</v>
      </c>
      <c r="AP10" s="12">
        <v>4.5</v>
      </c>
    </row>
    <row r="11" spans="1:42" ht="24" x14ac:dyDescent="0.2">
      <c r="A11" s="1" t="s">
        <v>30</v>
      </c>
      <c r="B11" s="3">
        <v>35</v>
      </c>
      <c r="C11" s="3">
        <v>19</v>
      </c>
      <c r="D11" s="4">
        <f t="shared" si="0"/>
        <v>0.54285714285714282</v>
      </c>
      <c r="E11" s="3">
        <v>13</v>
      </c>
      <c r="F11" s="4">
        <f t="shared" si="1"/>
        <v>0.68421052631578949</v>
      </c>
      <c r="G11" s="2">
        <v>6</v>
      </c>
      <c r="H11" s="4">
        <f t="shared" si="2"/>
        <v>0.31578947368421051</v>
      </c>
      <c r="I11" s="12">
        <v>3.9166666666666665</v>
      </c>
      <c r="J11" s="12">
        <v>4.0555555555555554</v>
      </c>
      <c r="K11" s="12">
        <v>4.1111111111111107</v>
      </c>
      <c r="L11" s="12">
        <v>3.6923076923076925</v>
      </c>
      <c r="M11" s="12">
        <v>2.8333333333333335</v>
      </c>
      <c r="N11" s="12">
        <v>4.5</v>
      </c>
      <c r="O11" s="12">
        <v>4.4117647058823533</v>
      </c>
      <c r="P11" s="12">
        <v>3.7647058823529411</v>
      </c>
      <c r="Q11" s="12">
        <v>4.4615384615384617</v>
      </c>
      <c r="R11" s="12">
        <v>4.384615384615385</v>
      </c>
      <c r="S11" s="12">
        <v>4.1764705882352944</v>
      </c>
      <c r="T11" s="12">
        <v>4.4444444444444446</v>
      </c>
      <c r="U11" s="12">
        <v>4.384615384615385</v>
      </c>
      <c r="V11" s="12">
        <v>3.9444444444444446</v>
      </c>
      <c r="W11" s="12">
        <v>3.3333333333333335</v>
      </c>
      <c r="X11" s="12">
        <v>4.1875</v>
      </c>
      <c r="Y11" s="12">
        <v>4.5</v>
      </c>
      <c r="Z11" s="12">
        <v>3.9444444444444446</v>
      </c>
      <c r="AA11" s="12">
        <v>3.2222222222222223</v>
      </c>
      <c r="AB11" s="12">
        <v>2.8888888888888888</v>
      </c>
      <c r="AC11" s="12">
        <v>3.7222222222222223</v>
      </c>
      <c r="AD11" s="12">
        <v>3.8</v>
      </c>
      <c r="AE11" s="12">
        <v>4.333333333333333</v>
      </c>
      <c r="AF11" s="12">
        <v>3.7777777777777777</v>
      </c>
      <c r="AG11" s="12">
        <v>4.2777777777777777</v>
      </c>
      <c r="AH11" s="12">
        <v>3.6153846153846154</v>
      </c>
      <c r="AI11" s="12">
        <v>3.2</v>
      </c>
      <c r="AJ11" s="12">
        <v>3.2</v>
      </c>
      <c r="AK11" s="12">
        <v>2.9333333333333331</v>
      </c>
      <c r="AL11" s="12">
        <v>2.6</v>
      </c>
      <c r="AM11" s="12">
        <v>3.0666666666666669</v>
      </c>
      <c r="AN11" s="12">
        <v>4.3888888888888893</v>
      </c>
      <c r="AO11" s="12">
        <v>4.2777777777777777</v>
      </c>
      <c r="AP11" s="12">
        <v>4</v>
      </c>
    </row>
    <row r="12" spans="1:42" x14ac:dyDescent="0.2">
      <c r="A12" s="1" t="s">
        <v>84</v>
      </c>
      <c r="B12" s="3">
        <v>19</v>
      </c>
      <c r="C12" s="3">
        <v>15</v>
      </c>
      <c r="D12" s="4">
        <f t="shared" si="0"/>
        <v>0.78947368421052633</v>
      </c>
      <c r="E12" s="3">
        <v>15</v>
      </c>
      <c r="F12" s="4">
        <f t="shared" si="1"/>
        <v>1</v>
      </c>
      <c r="G12" s="2"/>
      <c r="H12" s="4">
        <f t="shared" si="2"/>
        <v>0</v>
      </c>
      <c r="I12" s="12">
        <v>4.333333333333333</v>
      </c>
      <c r="J12" s="12">
        <v>4.666666666666667</v>
      </c>
      <c r="K12" s="12">
        <v>4.666666666666667</v>
      </c>
      <c r="L12" s="12">
        <v>4.7333333333333334</v>
      </c>
      <c r="M12" s="12">
        <v>3.5333333333333332</v>
      </c>
      <c r="N12" s="12">
        <v>4.7333333333333334</v>
      </c>
      <c r="O12" s="12">
        <v>4.9333333333333336</v>
      </c>
      <c r="P12" s="12">
        <v>4.0666666666666664</v>
      </c>
      <c r="Q12" s="12">
        <v>4.8666666666666663</v>
      </c>
      <c r="R12" s="12">
        <v>4.8666666666666663</v>
      </c>
      <c r="S12" s="12">
        <v>4.5333333333333332</v>
      </c>
      <c r="T12" s="12">
        <v>4.615384615384615</v>
      </c>
      <c r="U12" s="12">
        <v>4.5</v>
      </c>
      <c r="V12" s="12">
        <v>4.666666666666667</v>
      </c>
      <c r="W12" s="12">
        <v>4.5</v>
      </c>
      <c r="X12" s="12">
        <v>4.7333333333333334</v>
      </c>
      <c r="Y12" s="12">
        <v>3.8666666666666667</v>
      </c>
      <c r="Z12" s="12">
        <v>3.9230769230769229</v>
      </c>
      <c r="AA12" s="12">
        <v>3.5714285714285716</v>
      </c>
      <c r="AB12" s="12">
        <v>3.8571428571428572</v>
      </c>
      <c r="AC12" s="12">
        <v>4.666666666666667</v>
      </c>
      <c r="AD12" s="12">
        <v>4.4545454545454541</v>
      </c>
      <c r="AE12" s="12">
        <v>4.6428571428571432</v>
      </c>
      <c r="AF12" s="12">
        <v>4.7142857142857144</v>
      </c>
      <c r="AG12" s="12">
        <v>4.4285714285714288</v>
      </c>
      <c r="AH12" s="12">
        <v>4.5</v>
      </c>
      <c r="AI12" s="12">
        <v>3.5</v>
      </c>
      <c r="AJ12" s="12">
        <v>1</v>
      </c>
      <c r="AK12" s="12">
        <v>2</v>
      </c>
      <c r="AL12" s="12">
        <v>2</v>
      </c>
      <c r="AM12" s="12">
        <v>2</v>
      </c>
      <c r="AN12" s="12">
        <v>4.8666666666666663</v>
      </c>
      <c r="AO12" s="12">
        <v>4.5333333333333332</v>
      </c>
      <c r="AP12" s="12">
        <v>4.4666666666666668</v>
      </c>
    </row>
    <row r="13" spans="1:42" x14ac:dyDescent="0.2">
      <c r="A13" s="1" t="s">
        <v>31</v>
      </c>
      <c r="B13" s="3">
        <v>61</v>
      </c>
      <c r="C13" s="3">
        <v>33</v>
      </c>
      <c r="D13" s="4">
        <f t="shared" si="0"/>
        <v>0.54098360655737709</v>
      </c>
      <c r="E13" s="3">
        <v>28</v>
      </c>
      <c r="F13" s="4">
        <f t="shared" si="1"/>
        <v>0.84848484848484851</v>
      </c>
      <c r="G13" s="2">
        <v>5</v>
      </c>
      <c r="H13" s="4">
        <f t="shared" si="2"/>
        <v>0.15151515151515152</v>
      </c>
      <c r="I13" s="12">
        <v>3.6296296296296298</v>
      </c>
      <c r="J13" s="12">
        <v>3.806451612903226</v>
      </c>
      <c r="K13" s="12">
        <v>4.032258064516129</v>
      </c>
      <c r="L13" s="12">
        <v>4.2</v>
      </c>
      <c r="M13" s="12">
        <v>2.6774193548387095</v>
      </c>
      <c r="N13" s="12">
        <v>4.28125</v>
      </c>
      <c r="O13" s="12">
        <v>4.5666666666666664</v>
      </c>
      <c r="P13" s="12">
        <v>3.28125</v>
      </c>
      <c r="Q13" s="12">
        <v>4.2857142857142856</v>
      </c>
      <c r="R13" s="12">
        <v>3.6923076923076925</v>
      </c>
      <c r="S13" s="12">
        <v>4.5161290322580649</v>
      </c>
      <c r="T13" s="12">
        <v>4.46875</v>
      </c>
      <c r="U13" s="12">
        <v>4.2592592592592595</v>
      </c>
      <c r="V13" s="12">
        <v>3.59375</v>
      </c>
      <c r="W13" s="12">
        <v>3.2307692307692308</v>
      </c>
      <c r="X13" s="12">
        <v>3.8620689655172415</v>
      </c>
      <c r="Y13" s="12">
        <v>4.4642857142857144</v>
      </c>
      <c r="Z13" s="12">
        <v>3.896551724137931</v>
      </c>
      <c r="AA13" s="12">
        <v>3.5</v>
      </c>
      <c r="AB13" s="12">
        <v>2.8333333333333335</v>
      </c>
      <c r="AC13" s="12">
        <v>3.28125</v>
      </c>
      <c r="AD13" s="12">
        <v>3.32</v>
      </c>
      <c r="AE13" s="12">
        <v>4.15625</v>
      </c>
      <c r="AF13" s="12">
        <v>3.34375</v>
      </c>
      <c r="AG13" s="12">
        <v>3.838709677419355</v>
      </c>
      <c r="AH13" s="12">
        <v>3.4642857142857144</v>
      </c>
      <c r="AI13" s="12">
        <v>2.806451612903226</v>
      </c>
      <c r="AJ13" s="12">
        <v>2.71875</v>
      </c>
      <c r="AK13" s="12">
        <v>2.6875</v>
      </c>
      <c r="AL13" s="12">
        <v>2.21875</v>
      </c>
      <c r="AM13" s="12">
        <v>2.7666666666666666</v>
      </c>
      <c r="AN13" s="12">
        <v>4.125</v>
      </c>
      <c r="AO13" s="12">
        <v>3.6774193548387095</v>
      </c>
      <c r="AP13" s="12">
        <v>3.6774193548387095</v>
      </c>
    </row>
    <row r="14" spans="1:42" ht="24" x14ac:dyDescent="0.2">
      <c r="A14" s="1" t="s">
        <v>112</v>
      </c>
      <c r="B14" s="3">
        <v>60</v>
      </c>
      <c r="C14" s="3">
        <v>36</v>
      </c>
      <c r="D14" s="4">
        <f t="shared" si="0"/>
        <v>0.6</v>
      </c>
      <c r="E14" s="3">
        <v>30</v>
      </c>
      <c r="F14" s="4">
        <f t="shared" si="1"/>
        <v>0.83333333333333337</v>
      </c>
      <c r="G14" s="2">
        <v>6</v>
      </c>
      <c r="H14" s="4">
        <f t="shared" si="2"/>
        <v>0.16666666666666666</v>
      </c>
      <c r="I14" s="12">
        <v>4.0344827586206895</v>
      </c>
      <c r="J14" s="12">
        <v>3.9428571428571431</v>
      </c>
      <c r="K14" s="12">
        <v>4.2941176470588234</v>
      </c>
      <c r="L14" s="12">
        <v>4.3571428571428568</v>
      </c>
      <c r="M14" s="12">
        <v>3.1428571428571428</v>
      </c>
      <c r="N14" s="12">
        <v>4.3428571428571425</v>
      </c>
      <c r="O14" s="12">
        <v>4.3428571428571425</v>
      </c>
      <c r="P14" s="12">
        <v>3.5714285714285716</v>
      </c>
      <c r="Q14" s="12">
        <v>4.3571428571428568</v>
      </c>
      <c r="R14" s="12">
        <v>4.28</v>
      </c>
      <c r="S14" s="12">
        <v>4.6060606060606064</v>
      </c>
      <c r="T14" s="12">
        <v>4.4000000000000004</v>
      </c>
      <c r="U14" s="12">
        <v>4.4074074074074074</v>
      </c>
      <c r="V14" s="12">
        <v>4.1142857142857139</v>
      </c>
      <c r="W14" s="12">
        <v>3.9090909090909092</v>
      </c>
      <c r="X14" s="12">
        <v>4.2352941176470589</v>
      </c>
      <c r="Y14" s="12">
        <v>4.4827586206896548</v>
      </c>
      <c r="Z14" s="12">
        <v>4.15625</v>
      </c>
      <c r="AA14" s="12">
        <v>3.4444444444444446</v>
      </c>
      <c r="AB14" s="12">
        <v>2.90625</v>
      </c>
      <c r="AC14" s="12">
        <v>4</v>
      </c>
      <c r="AD14" s="12">
        <v>4</v>
      </c>
      <c r="AE14" s="12">
        <v>4.4411764705882355</v>
      </c>
      <c r="AF14" s="12">
        <v>3.9142857142857141</v>
      </c>
      <c r="AG14" s="12">
        <v>3.8235294117647061</v>
      </c>
      <c r="AH14" s="12">
        <v>3.9629629629629628</v>
      </c>
      <c r="AI14" s="12">
        <v>3.5384615384615383</v>
      </c>
      <c r="AJ14" s="12">
        <v>3.4782608695652173</v>
      </c>
      <c r="AK14" s="12">
        <v>3.08</v>
      </c>
      <c r="AL14" s="12">
        <v>2.5833333333333335</v>
      </c>
      <c r="AM14" s="12">
        <v>3.4166666666666665</v>
      </c>
      <c r="AN14" s="12">
        <v>4.333333333333333</v>
      </c>
      <c r="AO14" s="12">
        <v>4.125</v>
      </c>
      <c r="AP14" s="12">
        <v>4.1875</v>
      </c>
    </row>
    <row r="15" spans="1:42" ht="24" x14ac:dyDescent="0.2">
      <c r="A15" s="1" t="s">
        <v>32</v>
      </c>
      <c r="B15" s="3">
        <v>47</v>
      </c>
      <c r="C15" s="3">
        <v>23</v>
      </c>
      <c r="D15" s="4">
        <f t="shared" si="0"/>
        <v>0.48936170212765956</v>
      </c>
      <c r="E15" s="3">
        <v>20</v>
      </c>
      <c r="F15" s="4">
        <f t="shared" si="1"/>
        <v>0.86956521739130432</v>
      </c>
      <c r="G15" s="2">
        <v>3</v>
      </c>
      <c r="H15" s="4">
        <f t="shared" si="2"/>
        <v>0.13043478260869565</v>
      </c>
      <c r="I15" s="12">
        <v>4.4210526315789478</v>
      </c>
      <c r="J15" s="12">
        <v>4.3913043478260869</v>
      </c>
      <c r="K15" s="12">
        <v>4.6818181818181817</v>
      </c>
      <c r="L15" s="12">
        <v>4.5999999999999996</v>
      </c>
      <c r="M15" s="12">
        <v>2.9565217391304346</v>
      </c>
      <c r="N15" s="12">
        <v>4.3913043478260869</v>
      </c>
      <c r="O15" s="12">
        <v>4.4347826086956523</v>
      </c>
      <c r="P15" s="12">
        <v>3.4782608695652173</v>
      </c>
      <c r="Q15" s="12">
        <v>4.6500000000000004</v>
      </c>
      <c r="R15" s="12">
        <v>4.5</v>
      </c>
      <c r="S15" s="12">
        <v>4.9130434782608692</v>
      </c>
      <c r="T15" s="12">
        <v>4.7272727272727275</v>
      </c>
      <c r="U15" s="12">
        <v>4.5789473684210522</v>
      </c>
      <c r="V15" s="12">
        <v>4.6521739130434785</v>
      </c>
      <c r="W15" s="12">
        <v>3.5</v>
      </c>
      <c r="X15" s="12">
        <v>4.4347826086956523</v>
      </c>
      <c r="Y15" s="12">
        <v>4.6842105263157894</v>
      </c>
      <c r="Z15" s="12">
        <v>4.4545454545454541</v>
      </c>
      <c r="AA15" s="12">
        <v>4.0526315789473681</v>
      </c>
      <c r="AB15" s="12">
        <v>3.6190476190476191</v>
      </c>
      <c r="AC15" s="12">
        <v>4.5217391304347823</v>
      </c>
      <c r="AD15" s="12">
        <v>4.0526315789473681</v>
      </c>
      <c r="AE15" s="12">
        <v>4.7272727272727275</v>
      </c>
      <c r="AF15" s="12">
        <v>4.3913043478260869</v>
      </c>
      <c r="AG15" s="12">
        <v>3.8260869565217392</v>
      </c>
      <c r="AH15" s="12">
        <v>4.2105263157894735</v>
      </c>
      <c r="AI15" s="12">
        <v>3.4375</v>
      </c>
      <c r="AJ15" s="12">
        <v>3.5</v>
      </c>
      <c r="AK15" s="12">
        <v>3.375</v>
      </c>
      <c r="AL15" s="12">
        <v>2.6875</v>
      </c>
      <c r="AM15" s="12">
        <v>3.7142857142857144</v>
      </c>
      <c r="AN15" s="12">
        <v>4.4782608695652177</v>
      </c>
      <c r="AO15" s="12">
        <v>4.4545454545454541</v>
      </c>
      <c r="AP15" s="12">
        <v>4.5238095238095237</v>
      </c>
    </row>
    <row r="16" spans="1:42" x14ac:dyDescent="0.2">
      <c r="A16" s="1" t="s">
        <v>33</v>
      </c>
      <c r="B16" s="3">
        <v>43</v>
      </c>
      <c r="C16" s="3">
        <v>21</v>
      </c>
      <c r="D16" s="4">
        <f t="shared" si="0"/>
        <v>0.48837209302325579</v>
      </c>
      <c r="E16" s="3">
        <v>16</v>
      </c>
      <c r="F16" s="4">
        <f t="shared" si="1"/>
        <v>0.76190476190476186</v>
      </c>
      <c r="G16" s="2">
        <v>5</v>
      </c>
      <c r="H16" s="4">
        <f t="shared" si="2"/>
        <v>0.23809523809523808</v>
      </c>
      <c r="I16" s="12">
        <v>4.25</v>
      </c>
      <c r="J16" s="12">
        <v>4.4000000000000004</v>
      </c>
      <c r="K16" s="12">
        <v>4.5555555555555554</v>
      </c>
      <c r="L16" s="12">
        <v>4.5</v>
      </c>
      <c r="M16" s="12">
        <v>2.95</v>
      </c>
      <c r="N16" s="12">
        <v>4.3499999999999996</v>
      </c>
      <c r="O16" s="12">
        <v>4.45</v>
      </c>
      <c r="P16" s="12">
        <v>3.55</v>
      </c>
      <c r="Q16" s="12">
        <v>4.666666666666667</v>
      </c>
      <c r="R16" s="12">
        <v>4.4285714285714288</v>
      </c>
      <c r="S16" s="12">
        <v>4.8571428571428568</v>
      </c>
      <c r="T16" s="12">
        <v>4.75</v>
      </c>
      <c r="U16" s="12">
        <v>4.4666666666666668</v>
      </c>
      <c r="V16" s="12">
        <v>4.4761904761904763</v>
      </c>
      <c r="W16" s="12">
        <v>3.6875</v>
      </c>
      <c r="X16" s="12">
        <v>4.3809523809523814</v>
      </c>
      <c r="Y16" s="12">
        <v>4.5</v>
      </c>
      <c r="Z16" s="12">
        <v>4.4000000000000004</v>
      </c>
      <c r="AA16" s="12">
        <v>4.0625</v>
      </c>
      <c r="AB16" s="12">
        <v>3.7777777777777777</v>
      </c>
      <c r="AC16" s="12">
        <v>4.333333333333333</v>
      </c>
      <c r="AD16" s="12">
        <v>4.0526315789473681</v>
      </c>
      <c r="AE16" s="12">
        <v>4.6500000000000004</v>
      </c>
      <c r="AF16" s="12">
        <v>4.2380952380952381</v>
      </c>
      <c r="AG16" s="12">
        <v>3.8571428571428572</v>
      </c>
      <c r="AH16" s="12">
        <v>4.1333333333333337</v>
      </c>
      <c r="AI16" s="12">
        <v>3.3846153846153846</v>
      </c>
      <c r="AJ16" s="12">
        <v>3.5384615384615383</v>
      </c>
      <c r="AK16" s="12">
        <v>3.3076923076923075</v>
      </c>
      <c r="AL16" s="12">
        <v>2.6153846153846154</v>
      </c>
      <c r="AM16" s="12">
        <v>3.6363636363636362</v>
      </c>
      <c r="AN16" s="12">
        <v>4.4000000000000004</v>
      </c>
      <c r="AO16" s="12">
        <v>4.4000000000000004</v>
      </c>
      <c r="AP16" s="12">
        <v>4.5</v>
      </c>
    </row>
    <row r="17" spans="1:42" ht="24" x14ac:dyDescent="0.2">
      <c r="A17" s="1" t="s">
        <v>34</v>
      </c>
      <c r="B17" s="3">
        <v>84</v>
      </c>
      <c r="C17" s="3">
        <v>42</v>
      </c>
      <c r="D17" s="4">
        <f t="shared" si="0"/>
        <v>0.5</v>
      </c>
      <c r="E17" s="3">
        <v>29</v>
      </c>
      <c r="F17" s="4">
        <f t="shared" si="1"/>
        <v>0.69047619047619047</v>
      </c>
      <c r="G17" s="2">
        <v>13</v>
      </c>
      <c r="H17" s="4">
        <f t="shared" si="2"/>
        <v>0.30952380952380953</v>
      </c>
      <c r="I17" s="12">
        <v>3.3793103448275863</v>
      </c>
      <c r="J17" s="12">
        <v>3.3243243243243241</v>
      </c>
      <c r="K17" s="12">
        <v>3.7435897435897436</v>
      </c>
      <c r="L17" s="12">
        <v>3.3461538461538463</v>
      </c>
      <c r="M17" s="12">
        <v>2.2926829268292681</v>
      </c>
      <c r="N17" s="12">
        <v>4.3235294117647056</v>
      </c>
      <c r="O17" s="12">
        <v>4.382352941176471</v>
      </c>
      <c r="P17" s="12">
        <v>2.7317073170731709</v>
      </c>
      <c r="Q17" s="12">
        <v>3.9629629629629628</v>
      </c>
      <c r="R17" s="12">
        <v>4.2105263157894735</v>
      </c>
      <c r="S17" s="12">
        <v>4.5135135135135132</v>
      </c>
      <c r="T17" s="12">
        <v>4.45</v>
      </c>
      <c r="U17" s="12">
        <v>4.1379310344827589</v>
      </c>
      <c r="V17" s="12">
        <v>3.8292682926829267</v>
      </c>
      <c r="W17" s="12">
        <v>2.7142857142857144</v>
      </c>
      <c r="X17" s="12">
        <v>3.6052631578947367</v>
      </c>
      <c r="Y17" s="12">
        <v>4.5517241379310347</v>
      </c>
      <c r="Z17" s="12">
        <v>3.9375</v>
      </c>
      <c r="AA17" s="12">
        <v>3.5</v>
      </c>
      <c r="AB17" s="12">
        <v>2.870967741935484</v>
      </c>
      <c r="AC17" s="12">
        <v>3.7073170731707319</v>
      </c>
      <c r="AD17" s="12">
        <v>3.2105263157894739</v>
      </c>
      <c r="AE17" s="12">
        <v>4.5135135135135132</v>
      </c>
      <c r="AF17" s="12">
        <v>3.7</v>
      </c>
      <c r="AG17" s="12">
        <v>3.15</v>
      </c>
      <c r="AH17" s="12">
        <v>3.1785714285714284</v>
      </c>
      <c r="AI17" s="12">
        <v>3.375</v>
      </c>
      <c r="AJ17" s="12">
        <v>3.4705882352941178</v>
      </c>
      <c r="AK17" s="12">
        <v>2.9696969696969697</v>
      </c>
      <c r="AL17" s="12">
        <v>2.2666666666666666</v>
      </c>
      <c r="AM17" s="12">
        <v>3.5172413793103448</v>
      </c>
      <c r="AN17" s="12">
        <v>4.0588235294117645</v>
      </c>
      <c r="AO17" s="12">
        <v>3.1176470588235294</v>
      </c>
      <c r="AP17" s="12">
        <v>3.1470588235294117</v>
      </c>
    </row>
    <row r="18" spans="1:42" x14ac:dyDescent="0.2">
      <c r="A18" s="1" t="s">
        <v>35</v>
      </c>
      <c r="B18" s="3">
        <v>63</v>
      </c>
      <c r="C18" s="3">
        <v>33</v>
      </c>
      <c r="D18" s="4">
        <f t="shared" si="0"/>
        <v>0.52380952380952384</v>
      </c>
      <c r="E18" s="3">
        <v>25</v>
      </c>
      <c r="F18" s="4">
        <f t="shared" si="1"/>
        <v>0.75757575757575757</v>
      </c>
      <c r="G18" s="2">
        <v>8</v>
      </c>
      <c r="H18" s="4">
        <f t="shared" si="2"/>
        <v>0.24242424242424243</v>
      </c>
      <c r="I18" s="12">
        <v>4.125</v>
      </c>
      <c r="J18" s="12">
        <v>4.1428571428571432</v>
      </c>
      <c r="K18" s="12">
        <v>4.3125</v>
      </c>
      <c r="L18" s="12">
        <v>3.9523809523809526</v>
      </c>
      <c r="M18" s="12">
        <v>2.46875</v>
      </c>
      <c r="N18" s="12">
        <v>4.09375</v>
      </c>
      <c r="O18" s="12">
        <v>4.375</v>
      </c>
      <c r="P18" s="12">
        <v>3.0625</v>
      </c>
      <c r="Q18" s="12">
        <v>4.4800000000000004</v>
      </c>
      <c r="R18" s="12">
        <v>4.4761904761904763</v>
      </c>
      <c r="S18" s="12">
        <v>4.741935483870968</v>
      </c>
      <c r="T18" s="12">
        <v>4.75</v>
      </c>
      <c r="U18" s="12">
        <v>4.4800000000000004</v>
      </c>
      <c r="V18" s="12">
        <v>4.0625</v>
      </c>
      <c r="W18" s="12">
        <v>3.2380952380952381</v>
      </c>
      <c r="X18" s="12">
        <v>4.2666666666666666</v>
      </c>
      <c r="Y18" s="12">
        <v>4.416666666666667</v>
      </c>
      <c r="Z18" s="12">
        <v>4.0999999999999996</v>
      </c>
      <c r="AA18" s="12">
        <v>3.5925925925925926</v>
      </c>
      <c r="AB18" s="12">
        <v>3.0666666666666669</v>
      </c>
      <c r="AC18" s="12">
        <v>4.125</v>
      </c>
      <c r="AD18" s="12">
        <v>3.6451612903225805</v>
      </c>
      <c r="AE18" s="12">
        <v>4.5172413793103452</v>
      </c>
      <c r="AF18" s="12">
        <v>4.09375</v>
      </c>
      <c r="AG18" s="12">
        <v>3.75</v>
      </c>
      <c r="AH18" s="12">
        <v>3.7916666666666665</v>
      </c>
      <c r="AI18" s="12">
        <v>3.4782608695652173</v>
      </c>
      <c r="AJ18" s="12">
        <v>3.4782608695652173</v>
      </c>
      <c r="AK18" s="12">
        <v>3.2173913043478262</v>
      </c>
      <c r="AL18" s="12">
        <v>2.7727272727272729</v>
      </c>
      <c r="AM18" s="12">
        <v>3.9545454545454546</v>
      </c>
      <c r="AN18" s="12">
        <v>4.15625</v>
      </c>
      <c r="AO18" s="12">
        <v>3.9285714285714284</v>
      </c>
      <c r="AP18" s="12">
        <v>4.0370370370370372</v>
      </c>
    </row>
    <row r="19" spans="1:42" ht="24" x14ac:dyDescent="0.2">
      <c r="A19" s="1" t="s">
        <v>36</v>
      </c>
      <c r="B19" s="3">
        <v>64</v>
      </c>
      <c r="C19" s="3">
        <v>32</v>
      </c>
      <c r="D19" s="4">
        <f t="shared" si="0"/>
        <v>0.5</v>
      </c>
      <c r="E19" s="3">
        <v>25</v>
      </c>
      <c r="F19" s="4">
        <f t="shared" si="1"/>
        <v>0.78125</v>
      </c>
      <c r="G19" s="2">
        <v>7</v>
      </c>
      <c r="H19" s="4">
        <f t="shared" si="2"/>
        <v>0.21875</v>
      </c>
      <c r="I19" s="12">
        <v>4.24</v>
      </c>
      <c r="J19" s="12">
        <v>4.3</v>
      </c>
      <c r="K19" s="12">
        <v>4.419354838709677</v>
      </c>
      <c r="L19" s="12">
        <v>4.1363636363636367</v>
      </c>
      <c r="M19" s="12">
        <v>2.875</v>
      </c>
      <c r="N19" s="12">
        <v>4.28125</v>
      </c>
      <c r="O19" s="12">
        <v>4.4375</v>
      </c>
      <c r="P19" s="12">
        <v>3.0625</v>
      </c>
      <c r="Q19" s="12">
        <v>4.5599999999999996</v>
      </c>
      <c r="R19" s="12">
        <v>4.4090909090909092</v>
      </c>
      <c r="S19" s="12">
        <v>4.612903225806452</v>
      </c>
      <c r="T19" s="12">
        <v>4.78125</v>
      </c>
      <c r="U19" s="12">
        <v>4.5599999999999996</v>
      </c>
      <c r="V19" s="12">
        <v>4.15625</v>
      </c>
      <c r="W19" s="12">
        <v>3.44</v>
      </c>
      <c r="X19" s="12">
        <v>4.387096774193548</v>
      </c>
      <c r="Y19" s="12">
        <v>4.5999999999999996</v>
      </c>
      <c r="Z19" s="12">
        <v>4.0666666666666664</v>
      </c>
      <c r="AA19" s="12">
        <v>3.7857142857142856</v>
      </c>
      <c r="AB19" s="12">
        <v>3.5172413793103448</v>
      </c>
      <c r="AC19" s="12">
        <v>4.125</v>
      </c>
      <c r="AD19" s="12">
        <v>3.46875</v>
      </c>
      <c r="AE19" s="12">
        <v>4.4516129032258061</v>
      </c>
      <c r="AF19" s="12">
        <v>4.09375</v>
      </c>
      <c r="AG19" s="12">
        <v>3.90625</v>
      </c>
      <c r="AH19" s="12">
        <v>4</v>
      </c>
      <c r="AI19" s="12">
        <v>3.7894736842105261</v>
      </c>
      <c r="AJ19" s="12">
        <v>3.4736842105263159</v>
      </c>
      <c r="AK19" s="12">
        <v>3.3684210526315788</v>
      </c>
      <c r="AL19" s="12">
        <v>3.1111111111111112</v>
      </c>
      <c r="AM19" s="12">
        <v>3.7894736842105261</v>
      </c>
      <c r="AN19" s="12">
        <v>4.34375</v>
      </c>
      <c r="AO19" s="12">
        <v>4.166666666666667</v>
      </c>
      <c r="AP19" s="12">
        <v>4.2068965517241379</v>
      </c>
    </row>
    <row r="20" spans="1:42" ht="24" x14ac:dyDescent="0.2">
      <c r="A20" s="1" t="s">
        <v>37</v>
      </c>
      <c r="B20" s="3">
        <v>75</v>
      </c>
      <c r="C20" s="3">
        <v>37</v>
      </c>
      <c r="D20" s="4">
        <f t="shared" si="0"/>
        <v>0.49333333333333335</v>
      </c>
      <c r="E20" s="3">
        <v>31</v>
      </c>
      <c r="F20" s="4">
        <f t="shared" si="1"/>
        <v>0.83783783783783783</v>
      </c>
      <c r="G20" s="2">
        <v>6</v>
      </c>
      <c r="H20" s="4">
        <f t="shared" si="2"/>
        <v>0.16216216216216217</v>
      </c>
      <c r="I20" s="12">
        <v>4.193548387096774</v>
      </c>
      <c r="J20" s="12">
        <v>4.2222222222222223</v>
      </c>
      <c r="K20" s="12">
        <v>4.3235294117647056</v>
      </c>
      <c r="L20" s="12">
        <v>4</v>
      </c>
      <c r="M20" s="12">
        <v>3.3783783783783785</v>
      </c>
      <c r="N20" s="12">
        <v>4.2972972972972974</v>
      </c>
      <c r="O20" s="12">
        <v>4.4054054054054053</v>
      </c>
      <c r="P20" s="12">
        <v>3.5135135135135136</v>
      </c>
      <c r="Q20" s="12">
        <v>4.387096774193548</v>
      </c>
      <c r="R20" s="12">
        <v>4.2592592592592595</v>
      </c>
      <c r="S20" s="12">
        <v>4.5675675675675675</v>
      </c>
      <c r="T20" s="12">
        <v>4.5405405405405403</v>
      </c>
      <c r="U20" s="12">
        <v>4.354838709677419</v>
      </c>
      <c r="V20" s="12">
        <v>4.0540540540540544</v>
      </c>
      <c r="W20" s="12">
        <v>3.6785714285714284</v>
      </c>
      <c r="X20" s="12">
        <v>4.2</v>
      </c>
      <c r="Y20" s="12">
        <v>4.5483870967741939</v>
      </c>
      <c r="Z20" s="12">
        <v>4.0555555555555554</v>
      </c>
      <c r="AA20" s="12">
        <v>3.7272727272727271</v>
      </c>
      <c r="AB20" s="12">
        <v>3.393939393939394</v>
      </c>
      <c r="AC20" s="12">
        <v>3.9729729729729728</v>
      </c>
      <c r="AD20" s="12">
        <v>3.5555555555555554</v>
      </c>
      <c r="AE20" s="12">
        <v>4.3428571428571425</v>
      </c>
      <c r="AF20" s="12">
        <v>3.9459459459459461</v>
      </c>
      <c r="AG20" s="12">
        <v>4.0270270270270272</v>
      </c>
      <c r="AH20" s="12">
        <v>4.129032258064516</v>
      </c>
      <c r="AI20" s="12">
        <v>3.44</v>
      </c>
      <c r="AJ20" s="12">
        <v>3.4</v>
      </c>
      <c r="AK20" s="12">
        <v>3.28</v>
      </c>
      <c r="AL20" s="12">
        <v>3</v>
      </c>
      <c r="AM20" s="12">
        <v>3.84</v>
      </c>
      <c r="AN20" s="12">
        <v>4.3243243243243246</v>
      </c>
      <c r="AO20" s="12">
        <v>4.1388888888888893</v>
      </c>
      <c r="AP20" s="12">
        <v>4.1714285714285717</v>
      </c>
    </row>
    <row r="21" spans="1:42" x14ac:dyDescent="0.2">
      <c r="A21" s="1" t="s">
        <v>38</v>
      </c>
      <c r="B21" s="3">
        <v>60</v>
      </c>
      <c r="C21" s="3">
        <v>18</v>
      </c>
      <c r="D21" s="4">
        <f t="shared" si="0"/>
        <v>0.3</v>
      </c>
      <c r="E21" s="3">
        <v>11</v>
      </c>
      <c r="F21" s="4">
        <f t="shared" si="1"/>
        <v>0.61111111111111116</v>
      </c>
      <c r="G21" s="2">
        <v>7</v>
      </c>
      <c r="H21" s="4">
        <f t="shared" si="2"/>
        <v>0.3888888888888889</v>
      </c>
      <c r="I21" s="12">
        <v>4.2727272727272725</v>
      </c>
      <c r="J21" s="12">
        <v>3.6111111111111112</v>
      </c>
      <c r="K21" s="12">
        <v>4</v>
      </c>
      <c r="L21" s="12">
        <v>4</v>
      </c>
      <c r="M21" s="12">
        <v>3</v>
      </c>
      <c r="N21" s="12">
        <v>4.4375</v>
      </c>
      <c r="O21" s="12">
        <v>4.4705882352941178</v>
      </c>
      <c r="P21" s="12">
        <v>3.3888888888888888</v>
      </c>
      <c r="Q21" s="12">
        <v>4.2727272727272725</v>
      </c>
      <c r="R21" s="12">
        <v>4.1111111111111107</v>
      </c>
      <c r="S21" s="12">
        <v>4.5</v>
      </c>
      <c r="T21" s="12">
        <v>4.1764705882352944</v>
      </c>
      <c r="U21" s="12">
        <v>3.8181818181818183</v>
      </c>
      <c r="V21" s="12">
        <v>3.8333333333333335</v>
      </c>
      <c r="W21" s="12">
        <v>3</v>
      </c>
      <c r="X21" s="12">
        <v>4</v>
      </c>
      <c r="Y21" s="12">
        <v>4.7272727272727275</v>
      </c>
      <c r="Z21" s="12">
        <v>3.0769230769230771</v>
      </c>
      <c r="AA21" s="12">
        <v>2.5384615384615383</v>
      </c>
      <c r="AB21" s="12">
        <v>2.6153846153846154</v>
      </c>
      <c r="AC21" s="12">
        <v>3.5</v>
      </c>
      <c r="AD21" s="12">
        <v>3.5</v>
      </c>
      <c r="AE21" s="12">
        <v>4.5625</v>
      </c>
      <c r="AF21" s="12">
        <v>3.8888888888888888</v>
      </c>
      <c r="AG21" s="12">
        <v>4</v>
      </c>
      <c r="AH21" s="12">
        <v>3.9090909090909092</v>
      </c>
      <c r="AI21" s="12">
        <v>2.5</v>
      </c>
      <c r="AJ21" s="12">
        <v>3.2307692307692308</v>
      </c>
      <c r="AK21" s="12">
        <v>2.5</v>
      </c>
      <c r="AL21" s="12">
        <v>1.8571428571428572</v>
      </c>
      <c r="AM21" s="12">
        <v>3</v>
      </c>
      <c r="AN21" s="12">
        <v>4.1875</v>
      </c>
      <c r="AO21" s="12">
        <v>4</v>
      </c>
      <c r="AP21" s="12">
        <v>4</v>
      </c>
    </row>
    <row r="22" spans="1:42" x14ac:dyDescent="0.2">
      <c r="A22" s="1" t="s">
        <v>39</v>
      </c>
      <c r="B22" s="3">
        <v>44</v>
      </c>
      <c r="C22" s="3">
        <v>24</v>
      </c>
      <c r="D22" s="4">
        <f t="shared" si="0"/>
        <v>0.54545454545454541</v>
      </c>
      <c r="E22" s="3">
        <v>18</v>
      </c>
      <c r="F22" s="4">
        <f t="shared" si="1"/>
        <v>0.75</v>
      </c>
      <c r="G22" s="2">
        <v>6</v>
      </c>
      <c r="H22" s="4">
        <f t="shared" si="2"/>
        <v>0.25</v>
      </c>
      <c r="I22" s="12">
        <v>3.9411764705882355</v>
      </c>
      <c r="J22" s="12">
        <v>4.1500000000000004</v>
      </c>
      <c r="K22" s="12">
        <v>4.2380952380952381</v>
      </c>
      <c r="L22" s="12">
        <v>4.2142857142857144</v>
      </c>
      <c r="M22" s="12">
        <v>2.6956521739130435</v>
      </c>
      <c r="N22" s="12">
        <v>4.3913043478260869</v>
      </c>
      <c r="O22" s="12">
        <v>4.3043478260869561</v>
      </c>
      <c r="P22" s="12">
        <v>3.5416666666666665</v>
      </c>
      <c r="Q22" s="12">
        <v>4.3888888888888893</v>
      </c>
      <c r="R22" s="12">
        <v>4.1333333333333337</v>
      </c>
      <c r="S22" s="12">
        <v>4.55</v>
      </c>
      <c r="T22" s="12">
        <v>4.3478260869565215</v>
      </c>
      <c r="U22" s="12">
        <v>4.4666666666666668</v>
      </c>
      <c r="V22" s="12">
        <v>3.9583333333333335</v>
      </c>
      <c r="W22" s="12">
        <v>3.5882352941176472</v>
      </c>
      <c r="X22" s="12">
        <v>4.0952380952380949</v>
      </c>
      <c r="Y22" s="12">
        <v>4.2941176470588234</v>
      </c>
      <c r="Z22" s="12">
        <v>3.6315789473684212</v>
      </c>
      <c r="AA22" s="12">
        <v>3.4736842105263159</v>
      </c>
      <c r="AB22" s="12">
        <v>3</v>
      </c>
      <c r="AC22" s="12">
        <v>3.8695652173913042</v>
      </c>
      <c r="AD22" s="12">
        <v>3.6363636363636362</v>
      </c>
      <c r="AE22" s="12">
        <v>4.2857142857142856</v>
      </c>
      <c r="AF22" s="12">
        <v>4</v>
      </c>
      <c r="AG22" s="12">
        <v>3.9166666666666665</v>
      </c>
      <c r="AH22" s="12">
        <v>3.8333333333333335</v>
      </c>
      <c r="AI22" s="12">
        <v>3.3571428571428572</v>
      </c>
      <c r="AJ22" s="12">
        <v>3.2857142857142856</v>
      </c>
      <c r="AK22" s="12">
        <v>3.0714285714285716</v>
      </c>
      <c r="AL22" s="12">
        <v>3.0714285714285716</v>
      </c>
      <c r="AM22" s="12">
        <v>3.5714285714285716</v>
      </c>
      <c r="AN22" s="12">
        <v>4.5217391304347823</v>
      </c>
      <c r="AO22" s="12">
        <v>4.4000000000000004</v>
      </c>
      <c r="AP22" s="12">
        <v>4.2</v>
      </c>
    </row>
    <row r="23" spans="1:42" x14ac:dyDescent="0.2">
      <c r="A23" s="1" t="s">
        <v>40</v>
      </c>
      <c r="B23" s="3">
        <v>42</v>
      </c>
      <c r="C23" s="3">
        <v>22</v>
      </c>
      <c r="D23" s="4">
        <f t="shared" si="0"/>
        <v>0.52380952380952384</v>
      </c>
      <c r="E23" s="3">
        <v>17</v>
      </c>
      <c r="F23" s="4">
        <f t="shared" si="1"/>
        <v>0.77272727272727271</v>
      </c>
      <c r="G23" s="2">
        <v>5</v>
      </c>
      <c r="H23" s="4">
        <f t="shared" si="2"/>
        <v>0.22727272727272727</v>
      </c>
      <c r="I23" s="12">
        <v>4</v>
      </c>
      <c r="J23" s="12">
        <v>4.05</v>
      </c>
      <c r="K23" s="12">
        <v>4.1052631578947372</v>
      </c>
      <c r="L23" s="12">
        <v>3.9375</v>
      </c>
      <c r="M23" s="12">
        <v>2.5714285714285716</v>
      </c>
      <c r="N23" s="12">
        <v>4.4285714285714288</v>
      </c>
      <c r="O23" s="12">
        <v>4.3</v>
      </c>
      <c r="P23" s="12">
        <v>3.7142857142857144</v>
      </c>
      <c r="Q23" s="12">
        <v>4.3529411764705879</v>
      </c>
      <c r="R23" s="12">
        <v>4.2666666666666666</v>
      </c>
      <c r="S23" s="12">
        <v>4.2631578947368425</v>
      </c>
      <c r="T23" s="12">
        <v>4.3888888888888893</v>
      </c>
      <c r="U23" s="12">
        <v>4.3529411764705879</v>
      </c>
      <c r="V23" s="12">
        <v>3.9523809523809526</v>
      </c>
      <c r="W23" s="12">
        <v>3.375</v>
      </c>
      <c r="X23" s="12">
        <v>3.9</v>
      </c>
      <c r="Y23" s="12">
        <v>4.3529411764705879</v>
      </c>
      <c r="Z23" s="12">
        <v>3.6470588235294117</v>
      </c>
      <c r="AA23" s="12">
        <v>3.3888888888888888</v>
      </c>
      <c r="AB23" s="12">
        <v>3.1176470588235294</v>
      </c>
      <c r="AC23" s="12">
        <v>4</v>
      </c>
      <c r="AD23" s="12">
        <v>3.7</v>
      </c>
      <c r="AE23" s="12">
        <v>4.3499999999999996</v>
      </c>
      <c r="AF23" s="12">
        <v>4.0476190476190474</v>
      </c>
      <c r="AG23" s="12">
        <v>4.0952380952380949</v>
      </c>
      <c r="AH23" s="12">
        <v>4</v>
      </c>
      <c r="AI23" s="12">
        <v>3.2142857142857144</v>
      </c>
      <c r="AJ23" s="12">
        <v>3.3571428571428572</v>
      </c>
      <c r="AK23" s="12">
        <v>3</v>
      </c>
      <c r="AL23" s="12">
        <v>3</v>
      </c>
      <c r="AM23" s="12">
        <v>3.5714285714285716</v>
      </c>
      <c r="AN23" s="12">
        <v>4.6190476190476186</v>
      </c>
      <c r="AO23" s="12">
        <v>4.05</v>
      </c>
      <c r="AP23" s="12">
        <v>4</v>
      </c>
    </row>
    <row r="24" spans="1:42" x14ac:dyDescent="0.2">
      <c r="A24" s="1" t="s">
        <v>41</v>
      </c>
      <c r="B24" s="3">
        <v>63</v>
      </c>
      <c r="C24" s="3">
        <v>30</v>
      </c>
      <c r="D24" s="4">
        <f t="shared" si="0"/>
        <v>0.47619047619047616</v>
      </c>
      <c r="E24" s="3">
        <v>19</v>
      </c>
      <c r="F24" s="4">
        <f t="shared" si="1"/>
        <v>0.6333333333333333</v>
      </c>
      <c r="G24" s="2">
        <v>11</v>
      </c>
      <c r="H24" s="4">
        <f t="shared" si="2"/>
        <v>0.36666666666666664</v>
      </c>
      <c r="I24" s="12">
        <v>4.0555555555555554</v>
      </c>
      <c r="J24" s="12">
        <v>4.1111111111111107</v>
      </c>
      <c r="K24" s="12">
        <v>4.3703703703703702</v>
      </c>
      <c r="L24" s="12">
        <v>3.9375</v>
      </c>
      <c r="M24" s="12">
        <v>3.1</v>
      </c>
      <c r="N24" s="12">
        <v>4.4285714285714288</v>
      </c>
      <c r="O24" s="12">
        <v>4.4285714285714288</v>
      </c>
      <c r="P24" s="12">
        <v>3.3793103448275863</v>
      </c>
      <c r="Q24" s="12">
        <v>4.2777777777777777</v>
      </c>
      <c r="R24" s="12">
        <v>4</v>
      </c>
      <c r="S24" s="12">
        <v>4.6071428571428568</v>
      </c>
      <c r="T24" s="12">
        <v>4.4333333333333336</v>
      </c>
      <c r="U24" s="12">
        <v>4.166666666666667</v>
      </c>
      <c r="V24" s="12">
        <v>4.3</v>
      </c>
      <c r="W24" s="12">
        <v>3.6470588235294117</v>
      </c>
      <c r="X24" s="12">
        <v>4.1724137931034484</v>
      </c>
      <c r="Y24" s="12">
        <v>4.4210526315789478</v>
      </c>
      <c r="Z24" s="12">
        <v>3.9285714285714284</v>
      </c>
      <c r="AA24" s="12">
        <v>3.5714285714285716</v>
      </c>
      <c r="AB24" s="12">
        <v>3.1785714285714284</v>
      </c>
      <c r="AC24" s="12">
        <v>4.2</v>
      </c>
      <c r="AD24" s="12">
        <v>4</v>
      </c>
      <c r="AE24" s="12">
        <v>4.4074074074074074</v>
      </c>
      <c r="AF24" s="12">
        <v>4.0999999999999996</v>
      </c>
      <c r="AG24" s="12">
        <v>3.8571428571428572</v>
      </c>
      <c r="AH24" s="12">
        <v>4.0555555555555554</v>
      </c>
      <c r="AI24" s="12">
        <v>3.4347826086956523</v>
      </c>
      <c r="AJ24" s="12">
        <v>3.4347826086956523</v>
      </c>
      <c r="AK24" s="12">
        <v>3.1739130434782608</v>
      </c>
      <c r="AL24" s="12">
        <v>3.0454545454545454</v>
      </c>
      <c r="AM24" s="12">
        <v>3.5909090909090908</v>
      </c>
      <c r="AN24" s="12">
        <v>4.2758620689655169</v>
      </c>
      <c r="AO24" s="12">
        <v>4.1034482758620694</v>
      </c>
      <c r="AP24" s="12">
        <v>4.1785714285714288</v>
      </c>
    </row>
    <row r="25" spans="1:42" ht="24" x14ac:dyDescent="0.2">
      <c r="A25" s="1" t="s">
        <v>42</v>
      </c>
      <c r="B25" s="3">
        <v>42</v>
      </c>
      <c r="C25" s="3">
        <v>22</v>
      </c>
      <c r="D25" s="4">
        <f t="shared" si="0"/>
        <v>0.52380952380952384</v>
      </c>
      <c r="E25" s="3">
        <v>16</v>
      </c>
      <c r="F25" s="4">
        <f t="shared" si="1"/>
        <v>0.72727272727272729</v>
      </c>
      <c r="G25" s="2">
        <v>6</v>
      </c>
      <c r="H25" s="4">
        <f t="shared" si="2"/>
        <v>0.27272727272727271</v>
      </c>
      <c r="I25" s="12">
        <v>4.1875</v>
      </c>
      <c r="J25" s="12">
        <v>4.2857142857142856</v>
      </c>
      <c r="K25" s="12">
        <v>4.4090909090909092</v>
      </c>
      <c r="L25" s="12">
        <v>4.2857142857142856</v>
      </c>
      <c r="M25" s="12">
        <v>3</v>
      </c>
      <c r="N25" s="12">
        <v>4.4736842105263159</v>
      </c>
      <c r="O25" s="12">
        <v>4.55</v>
      </c>
      <c r="P25" s="12">
        <v>3.5454545454545454</v>
      </c>
      <c r="Q25" s="12">
        <v>4.625</v>
      </c>
      <c r="R25" s="12">
        <v>4.2666666666666666</v>
      </c>
      <c r="S25" s="12">
        <v>4.5263157894736841</v>
      </c>
      <c r="T25" s="12">
        <v>4.5</v>
      </c>
      <c r="U25" s="12">
        <v>4.666666666666667</v>
      </c>
      <c r="V25" s="12">
        <v>4</v>
      </c>
      <c r="W25" s="12">
        <v>3.7142857142857144</v>
      </c>
      <c r="X25" s="12">
        <v>4.4761904761904763</v>
      </c>
      <c r="Y25" s="12">
        <v>4.625</v>
      </c>
      <c r="Z25" s="12">
        <v>4.117647058823529</v>
      </c>
      <c r="AA25" s="12">
        <v>3.75</v>
      </c>
      <c r="AB25" s="12">
        <v>3.2352941176470589</v>
      </c>
      <c r="AC25" s="12">
        <v>4.2727272727272725</v>
      </c>
      <c r="AD25" s="12">
        <v>4</v>
      </c>
      <c r="AE25" s="12">
        <v>4.5</v>
      </c>
      <c r="AF25" s="12">
        <v>4.3809523809523814</v>
      </c>
      <c r="AG25" s="12">
        <v>4.0952380952380949</v>
      </c>
      <c r="AH25" s="12">
        <v>4.2666666666666666</v>
      </c>
      <c r="AI25" s="12">
        <v>3.8333333333333335</v>
      </c>
      <c r="AJ25" s="12">
        <v>4</v>
      </c>
      <c r="AK25" s="12">
        <v>3.6666666666666665</v>
      </c>
      <c r="AL25" s="12">
        <v>3.5833333333333335</v>
      </c>
      <c r="AM25" s="12">
        <v>3.75</v>
      </c>
      <c r="AN25" s="12">
        <v>4.6190476190476186</v>
      </c>
      <c r="AO25" s="12">
        <v>4.3684210526315788</v>
      </c>
      <c r="AP25" s="12">
        <v>4.3157894736842106</v>
      </c>
    </row>
    <row r="26" spans="1:42" x14ac:dyDescent="0.2">
      <c r="A26" s="1" t="s">
        <v>43</v>
      </c>
      <c r="B26" s="3">
        <v>74</v>
      </c>
      <c r="C26" s="3">
        <v>37</v>
      </c>
      <c r="D26" s="4">
        <f t="shared" si="0"/>
        <v>0.5</v>
      </c>
      <c r="E26" s="3">
        <v>29</v>
      </c>
      <c r="F26" s="4">
        <f t="shared" si="1"/>
        <v>0.78378378378378377</v>
      </c>
      <c r="G26" s="2">
        <v>8</v>
      </c>
      <c r="H26" s="4">
        <f t="shared" si="2"/>
        <v>0.21621621621621623</v>
      </c>
      <c r="I26" s="12">
        <v>3.9285714285714284</v>
      </c>
      <c r="J26" s="12">
        <v>3.875</v>
      </c>
      <c r="K26" s="12">
        <v>4.1818181818181817</v>
      </c>
      <c r="L26" s="12">
        <v>4.0740740740740744</v>
      </c>
      <c r="M26" s="12">
        <v>3.0833333333333335</v>
      </c>
      <c r="N26" s="12">
        <v>4.371428571428571</v>
      </c>
      <c r="O26" s="12">
        <v>4.3428571428571425</v>
      </c>
      <c r="P26" s="12">
        <v>3.2222222222222223</v>
      </c>
      <c r="Q26" s="12">
        <v>4.3571428571428568</v>
      </c>
      <c r="R26" s="12">
        <v>4.1428571428571432</v>
      </c>
      <c r="S26" s="12">
        <v>4.2058823529411766</v>
      </c>
      <c r="T26" s="12">
        <v>4.3055555555555554</v>
      </c>
      <c r="U26" s="12">
        <v>4.1481481481481479</v>
      </c>
      <c r="V26" s="12">
        <v>3.4571428571428573</v>
      </c>
      <c r="W26" s="12">
        <v>3.6086956521739131</v>
      </c>
      <c r="X26" s="12">
        <v>4</v>
      </c>
      <c r="Y26" s="12">
        <v>4.4642857142857144</v>
      </c>
      <c r="Z26" s="12">
        <v>3.84375</v>
      </c>
      <c r="AA26" s="12">
        <v>3.5</v>
      </c>
      <c r="AB26" s="12">
        <v>3.064516129032258</v>
      </c>
      <c r="AC26" s="12">
        <v>3.4444444444444446</v>
      </c>
      <c r="AD26" s="12">
        <v>3.2580645161290325</v>
      </c>
      <c r="AE26" s="12">
        <v>4.46875</v>
      </c>
      <c r="AF26" s="12">
        <v>3.6944444444444446</v>
      </c>
      <c r="AG26" s="12">
        <v>4</v>
      </c>
      <c r="AH26" s="12">
        <v>3.9629629629629628</v>
      </c>
      <c r="AI26" s="12">
        <v>2.9285714285714284</v>
      </c>
      <c r="AJ26" s="12">
        <v>2.7407407407407409</v>
      </c>
      <c r="AK26" s="12">
        <v>2.6785714285714284</v>
      </c>
      <c r="AL26" s="12">
        <v>2.4137931034482758</v>
      </c>
      <c r="AM26" s="12">
        <v>3.2222222222222223</v>
      </c>
      <c r="AN26" s="12">
        <v>4.2162162162162158</v>
      </c>
      <c r="AO26" s="12">
        <v>4</v>
      </c>
      <c r="AP26" s="12">
        <v>4.03125</v>
      </c>
    </row>
    <row r="27" spans="1:42" x14ac:dyDescent="0.2">
      <c r="A27" s="1" t="s">
        <v>44</v>
      </c>
      <c r="B27" s="3">
        <v>38</v>
      </c>
      <c r="C27" s="3">
        <v>9</v>
      </c>
      <c r="D27" s="4">
        <f t="shared" si="0"/>
        <v>0.23684210526315788</v>
      </c>
      <c r="E27" s="3">
        <v>6</v>
      </c>
      <c r="F27" s="4">
        <f t="shared" si="1"/>
        <v>0.66666666666666663</v>
      </c>
      <c r="G27" s="2">
        <v>3</v>
      </c>
      <c r="H27" s="4">
        <f t="shared" si="2"/>
        <v>0.33333333333333331</v>
      </c>
      <c r="I27" s="12">
        <v>4.833333333333333</v>
      </c>
      <c r="J27" s="12">
        <v>4.5714285714285712</v>
      </c>
      <c r="K27" s="12">
        <v>4.5714285714285712</v>
      </c>
      <c r="L27" s="12">
        <v>5</v>
      </c>
      <c r="M27" s="12">
        <v>3.375</v>
      </c>
      <c r="N27" s="12">
        <v>4.5555555555555554</v>
      </c>
      <c r="O27" s="12">
        <v>4.2222222222222223</v>
      </c>
      <c r="P27" s="12">
        <v>3.8888888888888888</v>
      </c>
      <c r="Q27" s="12">
        <v>4.333333333333333</v>
      </c>
      <c r="R27" s="12">
        <v>4.8</v>
      </c>
      <c r="S27" s="12">
        <v>4.625</v>
      </c>
      <c r="T27" s="12">
        <v>4.1111111111111107</v>
      </c>
      <c r="U27" s="12">
        <v>4.333333333333333</v>
      </c>
      <c r="V27" s="12">
        <v>4.7777777777777777</v>
      </c>
      <c r="W27" s="12">
        <v>5</v>
      </c>
      <c r="X27" s="12">
        <v>4.4444444444444446</v>
      </c>
      <c r="Y27" s="12">
        <v>5</v>
      </c>
      <c r="Z27" s="12">
        <v>4.333333333333333</v>
      </c>
      <c r="AA27" s="12">
        <v>4.333333333333333</v>
      </c>
      <c r="AB27" s="12">
        <v>4</v>
      </c>
      <c r="AC27" s="12">
        <v>4.625</v>
      </c>
      <c r="AD27" s="12">
        <v>4.625</v>
      </c>
      <c r="AE27" s="12">
        <v>4.875</v>
      </c>
      <c r="AF27" s="12">
        <v>4.875</v>
      </c>
      <c r="AG27" s="12">
        <v>4.333333333333333</v>
      </c>
      <c r="AH27" s="12">
        <v>4.333333333333333</v>
      </c>
      <c r="AI27" s="12">
        <v>5</v>
      </c>
      <c r="AJ27" s="12">
        <v>5</v>
      </c>
      <c r="AK27" s="12">
        <v>5</v>
      </c>
      <c r="AL27" s="12">
        <v>4.5</v>
      </c>
      <c r="AM27" s="12">
        <v>5</v>
      </c>
      <c r="AN27" s="12">
        <v>4.666666666666667</v>
      </c>
      <c r="AO27" s="12">
        <v>4.4285714285714288</v>
      </c>
      <c r="AP27" s="12">
        <v>4.625</v>
      </c>
    </row>
    <row r="28" spans="1:42" x14ac:dyDescent="0.2">
      <c r="A28" s="1" t="s">
        <v>45</v>
      </c>
      <c r="B28" s="3">
        <v>90</v>
      </c>
      <c r="C28" s="3">
        <v>34</v>
      </c>
      <c r="D28" s="4">
        <f t="shared" si="0"/>
        <v>0.37777777777777777</v>
      </c>
      <c r="E28" s="3">
        <v>23</v>
      </c>
      <c r="F28" s="4">
        <f t="shared" si="1"/>
        <v>0.67647058823529416</v>
      </c>
      <c r="G28" s="2">
        <v>11</v>
      </c>
      <c r="H28" s="4">
        <f t="shared" si="2"/>
        <v>0.3235294117647059</v>
      </c>
      <c r="I28" s="12">
        <v>4.2272727272727275</v>
      </c>
      <c r="J28" s="12">
        <v>4</v>
      </c>
      <c r="K28" s="12">
        <v>4.2068965517241379</v>
      </c>
      <c r="L28" s="12">
        <v>4.5</v>
      </c>
      <c r="M28" s="12">
        <v>3.0303030303030303</v>
      </c>
      <c r="N28" s="12">
        <v>4.2424242424242422</v>
      </c>
      <c r="O28" s="12">
        <v>4.3636363636363633</v>
      </c>
      <c r="P28" s="12">
        <v>3.5454545454545454</v>
      </c>
      <c r="Q28" s="12">
        <v>4.6363636363636367</v>
      </c>
      <c r="R28" s="12">
        <v>4.4000000000000004</v>
      </c>
      <c r="S28" s="12">
        <v>4.333333333333333</v>
      </c>
      <c r="T28" s="12">
        <v>4.40625</v>
      </c>
      <c r="U28" s="12">
        <v>4.25</v>
      </c>
      <c r="V28" s="12">
        <v>4.21875</v>
      </c>
      <c r="W28" s="12">
        <v>3.8333333333333335</v>
      </c>
      <c r="X28" s="12">
        <v>4.064516129032258</v>
      </c>
      <c r="Y28" s="12">
        <v>4.4444444444444446</v>
      </c>
      <c r="Z28" s="12">
        <v>3.896551724137931</v>
      </c>
      <c r="AA28" s="12">
        <v>3.6666666666666665</v>
      </c>
      <c r="AB28" s="12">
        <v>3.2692307692307692</v>
      </c>
      <c r="AC28" s="12">
        <v>3.9333333333333331</v>
      </c>
      <c r="AD28" s="12">
        <v>3.8125</v>
      </c>
      <c r="AE28" s="12">
        <v>4.5999999999999996</v>
      </c>
      <c r="AF28" s="12">
        <v>3.903225806451613</v>
      </c>
      <c r="AG28" s="12">
        <v>4.0344827586206895</v>
      </c>
      <c r="AH28" s="12">
        <v>3.95</v>
      </c>
      <c r="AI28" s="12">
        <v>3.35</v>
      </c>
      <c r="AJ28" s="12">
        <v>3.5789473684210527</v>
      </c>
      <c r="AK28" s="12">
        <v>3</v>
      </c>
      <c r="AL28" s="12">
        <v>2.9444444444444446</v>
      </c>
      <c r="AM28" s="12">
        <v>3.2352941176470589</v>
      </c>
      <c r="AN28" s="12">
        <v>4.3448275862068968</v>
      </c>
      <c r="AO28" s="12">
        <v>4.2142857142857144</v>
      </c>
      <c r="AP28" s="12">
        <v>4</v>
      </c>
    </row>
    <row r="29" spans="1:42" x14ac:dyDescent="0.2">
      <c r="A29" s="1" t="s">
        <v>46</v>
      </c>
      <c r="B29" s="3">
        <v>107</v>
      </c>
      <c r="C29" s="3">
        <v>38</v>
      </c>
      <c r="D29" s="4">
        <f t="shared" si="0"/>
        <v>0.35514018691588783</v>
      </c>
      <c r="E29" s="3">
        <v>28</v>
      </c>
      <c r="F29" s="4">
        <f t="shared" si="1"/>
        <v>0.73684210526315785</v>
      </c>
      <c r="G29" s="2">
        <v>10</v>
      </c>
      <c r="H29" s="4">
        <f t="shared" si="2"/>
        <v>0.26315789473684209</v>
      </c>
      <c r="I29" s="12">
        <v>4.0740740740740744</v>
      </c>
      <c r="J29" s="12">
        <v>3.75</v>
      </c>
      <c r="K29" s="12">
        <v>4.4054054054054053</v>
      </c>
      <c r="L29" s="12">
        <v>4.4800000000000004</v>
      </c>
      <c r="M29" s="12">
        <v>2.7894736842105261</v>
      </c>
      <c r="N29" s="12">
        <v>4.2894736842105265</v>
      </c>
      <c r="O29" s="12">
        <v>4.4736842105263159</v>
      </c>
      <c r="P29" s="12">
        <v>3.263157894736842</v>
      </c>
      <c r="Q29" s="12">
        <v>4.5</v>
      </c>
      <c r="R29" s="12">
        <v>4.5</v>
      </c>
      <c r="S29" s="12">
        <v>4.3888888888888893</v>
      </c>
      <c r="T29" s="12">
        <v>4.583333333333333</v>
      </c>
      <c r="U29" s="12">
        <v>4.3600000000000003</v>
      </c>
      <c r="V29" s="12">
        <v>4.3243243243243246</v>
      </c>
      <c r="W29" s="12">
        <v>3.6666666666666665</v>
      </c>
      <c r="X29" s="12">
        <v>4.1944444444444446</v>
      </c>
      <c r="Y29" s="12">
        <v>4.5</v>
      </c>
      <c r="Z29" s="12">
        <v>3.8888888888888888</v>
      </c>
      <c r="AA29" s="12">
        <v>3.935483870967742</v>
      </c>
      <c r="AB29" s="12">
        <v>3.3125</v>
      </c>
      <c r="AC29" s="12">
        <v>3.8055555555555554</v>
      </c>
      <c r="AD29" s="12">
        <v>3.4347826086956523</v>
      </c>
      <c r="AE29" s="12">
        <v>4.5454545454545459</v>
      </c>
      <c r="AF29" s="12">
        <v>3.9166666666666665</v>
      </c>
      <c r="AG29" s="12">
        <v>4</v>
      </c>
      <c r="AH29" s="12">
        <v>3.8846153846153846</v>
      </c>
      <c r="AI29" s="12">
        <v>3.5714285714285716</v>
      </c>
      <c r="AJ29" s="12">
        <v>3.56</v>
      </c>
      <c r="AK29" s="12">
        <v>3.2592592592592591</v>
      </c>
      <c r="AL29" s="12">
        <v>2.9166666666666665</v>
      </c>
      <c r="AM29" s="12">
        <v>3.4285714285714284</v>
      </c>
      <c r="AN29" s="12">
        <v>4.243243243243243</v>
      </c>
      <c r="AO29" s="12">
        <v>3.8648648648648649</v>
      </c>
      <c r="AP29" s="12">
        <v>3.9714285714285715</v>
      </c>
    </row>
    <row r="30" spans="1:42" x14ac:dyDescent="0.2">
      <c r="A30" s="1" t="s">
        <v>47</v>
      </c>
      <c r="B30" s="3">
        <v>41</v>
      </c>
      <c r="C30" s="3">
        <v>14</v>
      </c>
      <c r="D30" s="4">
        <f t="shared" si="0"/>
        <v>0.34146341463414637</v>
      </c>
      <c r="E30" s="3">
        <v>12</v>
      </c>
      <c r="F30" s="4">
        <f t="shared" si="1"/>
        <v>0.8571428571428571</v>
      </c>
      <c r="G30" s="2">
        <v>2</v>
      </c>
      <c r="H30" s="4">
        <f t="shared" si="2"/>
        <v>0.14285714285714285</v>
      </c>
      <c r="I30" s="12">
        <v>3.9166666666666665</v>
      </c>
      <c r="J30" s="12">
        <v>3.7692307692307692</v>
      </c>
      <c r="K30" s="12">
        <v>4.2857142857142856</v>
      </c>
      <c r="L30" s="12">
        <v>3.7</v>
      </c>
      <c r="M30" s="12">
        <v>3.2307692307692308</v>
      </c>
      <c r="N30" s="12">
        <v>4.5384615384615383</v>
      </c>
      <c r="O30" s="12">
        <v>4.4615384615384617</v>
      </c>
      <c r="P30" s="12">
        <v>3.6923076923076925</v>
      </c>
      <c r="Q30" s="12">
        <v>4.4545454545454541</v>
      </c>
      <c r="R30" s="12">
        <v>4.3</v>
      </c>
      <c r="S30" s="12">
        <v>4.333333333333333</v>
      </c>
      <c r="T30" s="12">
        <v>4.3636363636363633</v>
      </c>
      <c r="U30" s="12">
        <v>4.1818181818181817</v>
      </c>
      <c r="V30" s="12">
        <v>4.2307692307692308</v>
      </c>
      <c r="W30" s="12">
        <v>4.5</v>
      </c>
      <c r="X30" s="12">
        <v>4.0769230769230766</v>
      </c>
      <c r="Y30" s="12">
        <v>4.6363636363636367</v>
      </c>
      <c r="Z30" s="12">
        <v>3.7777777777777777</v>
      </c>
      <c r="AA30" s="12">
        <v>3.5454545454545454</v>
      </c>
      <c r="AB30" s="12">
        <v>3.5454545454545454</v>
      </c>
      <c r="AC30" s="12">
        <v>4.1538461538461542</v>
      </c>
      <c r="AD30" s="12">
        <v>4.125</v>
      </c>
      <c r="AE30" s="12">
        <v>4.75</v>
      </c>
      <c r="AF30" s="12">
        <v>4.3076923076923075</v>
      </c>
      <c r="AG30" s="12">
        <v>3.7692307692307692</v>
      </c>
      <c r="AH30" s="12">
        <v>3.7272727272727271</v>
      </c>
      <c r="AI30" s="12">
        <v>3.5454545454545454</v>
      </c>
      <c r="AJ30" s="12">
        <v>4.4545454545454541</v>
      </c>
      <c r="AK30" s="12">
        <v>3.4545454545454546</v>
      </c>
      <c r="AL30" s="12">
        <v>3.25</v>
      </c>
      <c r="AM30" s="12">
        <v>4</v>
      </c>
      <c r="AN30" s="12">
        <v>4.4615384615384617</v>
      </c>
      <c r="AO30" s="12">
        <v>4.0769230769230766</v>
      </c>
      <c r="AP30" s="12">
        <v>4.0769230769230766</v>
      </c>
    </row>
    <row r="31" spans="1:42" x14ac:dyDescent="0.2">
      <c r="A31" s="1" t="s">
        <v>48</v>
      </c>
      <c r="B31" s="3">
        <v>114</v>
      </c>
      <c r="C31" s="3">
        <v>30</v>
      </c>
      <c r="D31" s="4">
        <f t="shared" si="0"/>
        <v>0.26315789473684209</v>
      </c>
      <c r="E31" s="3">
        <v>27</v>
      </c>
      <c r="F31" s="4">
        <f t="shared" si="1"/>
        <v>0.9</v>
      </c>
      <c r="G31" s="2">
        <v>3</v>
      </c>
      <c r="H31" s="4">
        <f t="shared" si="2"/>
        <v>0.1</v>
      </c>
      <c r="I31" s="12">
        <v>3.2692307692307692</v>
      </c>
      <c r="J31" s="12">
        <v>3.2857142857142856</v>
      </c>
      <c r="K31" s="12">
        <v>4</v>
      </c>
      <c r="L31" s="12">
        <v>3.7142857142857144</v>
      </c>
      <c r="M31" s="12">
        <v>3.7407407407407409</v>
      </c>
      <c r="N31" s="12">
        <v>4.2592592592592595</v>
      </c>
      <c r="O31" s="12">
        <v>4.2962962962962967</v>
      </c>
      <c r="P31" s="12">
        <v>3.074074074074074</v>
      </c>
      <c r="Q31" s="12">
        <v>4.2173913043478262</v>
      </c>
      <c r="R31" s="12">
        <v>3.8636363636363638</v>
      </c>
      <c r="S31" s="12">
        <v>4.3703703703703702</v>
      </c>
      <c r="T31" s="12">
        <v>4.5925925925925926</v>
      </c>
      <c r="U31" s="12">
        <v>4.4782608695652177</v>
      </c>
      <c r="V31" s="12">
        <v>4.2222222222222223</v>
      </c>
      <c r="W31" s="12">
        <v>3.6842105263157894</v>
      </c>
      <c r="X31" s="12">
        <v>4.0869565217391308</v>
      </c>
      <c r="Y31" s="12">
        <v>4.1363636363636367</v>
      </c>
      <c r="Z31" s="12">
        <v>4</v>
      </c>
      <c r="AA31" s="12">
        <v>3.5416666666666665</v>
      </c>
      <c r="AB31" s="12">
        <v>3.2173913043478262</v>
      </c>
      <c r="AC31" s="12">
        <v>3.9629629629629628</v>
      </c>
      <c r="AD31" s="12">
        <v>3.3043478260869565</v>
      </c>
      <c r="AE31" s="12">
        <v>4.2608695652173916</v>
      </c>
      <c r="AF31" s="12">
        <v>3.925925925925926</v>
      </c>
      <c r="AG31" s="12">
        <v>4.0740740740740744</v>
      </c>
      <c r="AH31" s="12">
        <v>4.208333333333333</v>
      </c>
      <c r="AI31" s="12">
        <v>3.6086956521739131</v>
      </c>
      <c r="AJ31" s="12">
        <v>3.3181818181818183</v>
      </c>
      <c r="AK31" s="12">
        <v>3.0434782608695654</v>
      </c>
      <c r="AL31" s="12">
        <v>2.7272727272727271</v>
      </c>
      <c r="AM31" s="12">
        <v>3.6363636363636362</v>
      </c>
      <c r="AN31" s="12">
        <v>4.2307692307692308</v>
      </c>
      <c r="AO31" s="12">
        <v>3.84</v>
      </c>
      <c r="AP31" s="12">
        <v>3.92</v>
      </c>
    </row>
    <row r="32" spans="1:42" x14ac:dyDescent="0.2">
      <c r="A32" s="1" t="s">
        <v>49</v>
      </c>
      <c r="B32" s="3">
        <v>56</v>
      </c>
      <c r="C32" s="3">
        <v>26</v>
      </c>
      <c r="D32" s="4">
        <f t="shared" si="0"/>
        <v>0.4642857142857143</v>
      </c>
      <c r="E32" s="3">
        <v>16</v>
      </c>
      <c r="F32" s="4">
        <f t="shared" si="1"/>
        <v>0.61538461538461542</v>
      </c>
      <c r="G32" s="2">
        <v>10</v>
      </c>
      <c r="H32" s="4">
        <f t="shared" si="2"/>
        <v>0.38461538461538464</v>
      </c>
      <c r="I32" s="12">
        <v>4.25</v>
      </c>
      <c r="J32" s="12">
        <v>4.2608695652173916</v>
      </c>
      <c r="K32" s="12">
        <v>4.5652173913043477</v>
      </c>
      <c r="L32" s="12">
        <v>4.4375</v>
      </c>
      <c r="M32" s="12">
        <v>3</v>
      </c>
      <c r="N32" s="12">
        <v>4.4400000000000004</v>
      </c>
      <c r="O32" s="12">
        <v>4.4400000000000004</v>
      </c>
      <c r="P32" s="12">
        <v>3.68</v>
      </c>
      <c r="Q32" s="12">
        <v>4.375</v>
      </c>
      <c r="R32" s="12">
        <v>4.2666666666666666</v>
      </c>
      <c r="S32" s="12">
        <v>4.7692307692307692</v>
      </c>
      <c r="T32" s="12">
        <v>4.76</v>
      </c>
      <c r="U32" s="12">
        <v>4.625</v>
      </c>
      <c r="V32" s="12">
        <v>4.5</v>
      </c>
      <c r="W32" s="12">
        <v>4.5999999999999996</v>
      </c>
      <c r="X32" s="12">
        <v>4.5</v>
      </c>
      <c r="Y32" s="12">
        <v>4.375</v>
      </c>
      <c r="Z32" s="12">
        <v>4.24</v>
      </c>
      <c r="AA32" s="12">
        <v>3.88</v>
      </c>
      <c r="AB32" s="12">
        <v>3.68</v>
      </c>
      <c r="AC32" s="12">
        <v>4.4615384615384617</v>
      </c>
      <c r="AD32" s="12">
        <v>4.1333333333333337</v>
      </c>
      <c r="AE32" s="12">
        <v>4.666666666666667</v>
      </c>
      <c r="AF32" s="12">
        <v>4.4615384615384617</v>
      </c>
      <c r="AG32" s="12">
        <v>4</v>
      </c>
      <c r="AH32" s="12">
        <v>4.125</v>
      </c>
      <c r="AI32" s="12">
        <v>3.85</v>
      </c>
      <c r="AJ32" s="12">
        <v>4.1500000000000004</v>
      </c>
      <c r="AK32" s="12">
        <v>3.6842105263157894</v>
      </c>
      <c r="AL32" s="12">
        <v>3.1052631578947367</v>
      </c>
      <c r="AM32" s="12">
        <v>3.5555555555555554</v>
      </c>
      <c r="AN32" s="12">
        <v>4.5</v>
      </c>
      <c r="AO32" s="12">
        <v>4.5238095238095237</v>
      </c>
      <c r="AP32" s="12">
        <v>4.5238095238095237</v>
      </c>
    </row>
    <row r="33" spans="1:42" x14ac:dyDescent="0.2">
      <c r="A33" s="6" t="s">
        <v>76</v>
      </c>
      <c r="D33" s="4"/>
      <c r="F33" s="4"/>
      <c r="H33" s="4"/>
    </row>
    <row r="34" spans="1:42" x14ac:dyDescent="0.2">
      <c r="A34" s="1" t="s">
        <v>77</v>
      </c>
      <c r="B34" s="3">
        <f>SUM(B8,B13)</f>
        <v>72</v>
      </c>
      <c r="C34" s="3">
        <f>SUM(C8,C13)</f>
        <v>38</v>
      </c>
      <c r="D34" s="4">
        <f t="shared" si="0"/>
        <v>0.52777777777777779</v>
      </c>
      <c r="E34" s="3">
        <f>SUM(E8,E13)</f>
        <v>33</v>
      </c>
      <c r="F34" s="4">
        <f t="shared" si="1"/>
        <v>0.86842105263157898</v>
      </c>
      <c r="G34" s="2">
        <f>SUM(G8,G13)</f>
        <v>5</v>
      </c>
      <c r="H34" s="4">
        <f t="shared" si="2"/>
        <v>0.13157894736842105</v>
      </c>
      <c r="I34" s="12">
        <v>3.8125</v>
      </c>
      <c r="J34" s="12">
        <v>3.9444444444444446</v>
      </c>
      <c r="K34" s="12">
        <v>4.166666666666667</v>
      </c>
      <c r="L34" s="12">
        <v>4.3600000000000003</v>
      </c>
      <c r="M34" s="12">
        <v>2.7777777777777777</v>
      </c>
      <c r="N34" s="12">
        <v>4.3513513513513518</v>
      </c>
      <c r="O34" s="12">
        <v>4.628571428571429</v>
      </c>
      <c r="P34" s="12">
        <v>3.4054054054054053</v>
      </c>
      <c r="Q34" s="12">
        <v>4.3939393939393936</v>
      </c>
      <c r="R34" s="12">
        <v>3.903225806451613</v>
      </c>
      <c r="S34" s="12">
        <v>4.5277777777777777</v>
      </c>
      <c r="T34" s="12">
        <v>4.4705882352941178</v>
      </c>
      <c r="U34" s="12">
        <v>4.354838709677419</v>
      </c>
      <c r="V34" s="12">
        <v>3.7837837837837838</v>
      </c>
      <c r="W34" s="12">
        <v>3.6666666666666665</v>
      </c>
      <c r="X34" s="12">
        <v>4.0294117647058822</v>
      </c>
      <c r="Y34" s="12">
        <v>4.5454545454545459</v>
      </c>
      <c r="Z34" s="12">
        <v>4</v>
      </c>
      <c r="AA34" s="12">
        <v>3.6451612903225805</v>
      </c>
      <c r="AB34" s="12">
        <v>3.0303030303030303</v>
      </c>
      <c r="AC34" s="12">
        <v>3.4864864864864864</v>
      </c>
      <c r="AD34" s="12">
        <v>3.5666666666666669</v>
      </c>
      <c r="AE34" s="12">
        <v>4.243243243243243</v>
      </c>
      <c r="AF34" s="12">
        <v>3.5</v>
      </c>
      <c r="AG34" s="12">
        <v>3.9166666666666665</v>
      </c>
      <c r="AH34" s="12">
        <v>3.6363636363636362</v>
      </c>
      <c r="AI34" s="12">
        <v>2.9090909090909092</v>
      </c>
      <c r="AJ34" s="12">
        <v>2.8529411764705883</v>
      </c>
      <c r="AK34" s="12">
        <v>2.7941176470588234</v>
      </c>
      <c r="AL34" s="12">
        <v>2.3030303030303032</v>
      </c>
      <c r="AM34" s="12">
        <v>2.90625</v>
      </c>
      <c r="AN34" s="12">
        <v>4.243243243243243</v>
      </c>
      <c r="AO34" s="12">
        <v>3.8611111111111112</v>
      </c>
      <c r="AP34" s="12">
        <v>3.8611111111111112</v>
      </c>
    </row>
    <row r="35" spans="1:42" x14ac:dyDescent="0.2">
      <c r="A35" s="1" t="s">
        <v>78</v>
      </c>
      <c r="B35" s="3">
        <f>SUM(B9,B30)</f>
        <v>112</v>
      </c>
      <c r="C35" s="3">
        <f>SUM(C9,C30)</f>
        <v>45</v>
      </c>
      <c r="D35" s="4">
        <f t="shared" si="0"/>
        <v>0.4017857142857143</v>
      </c>
      <c r="E35" s="3">
        <f>SUM(E9,E30)</f>
        <v>35</v>
      </c>
      <c r="F35" s="4">
        <f t="shared" si="1"/>
        <v>0.77777777777777779</v>
      </c>
      <c r="G35" s="2">
        <f>SUM(G9,G30)</f>
        <v>10</v>
      </c>
      <c r="H35" s="4">
        <f t="shared" si="2"/>
        <v>0.22222222222222221</v>
      </c>
      <c r="I35" s="12">
        <v>3.657142857142857</v>
      </c>
      <c r="J35" s="12">
        <v>3.6279069767441858</v>
      </c>
      <c r="K35" s="12">
        <v>4.2093023255813957</v>
      </c>
      <c r="L35" s="12">
        <v>3.8148148148148149</v>
      </c>
      <c r="M35" s="12">
        <v>3.1590909090909092</v>
      </c>
      <c r="N35" s="12">
        <v>4.25</v>
      </c>
      <c r="O35" s="12">
        <v>4.3636363636363633</v>
      </c>
      <c r="P35" s="12">
        <v>3.5454545454545454</v>
      </c>
      <c r="Q35" s="12">
        <v>4.2647058823529411</v>
      </c>
      <c r="R35" s="12">
        <v>4.166666666666667</v>
      </c>
      <c r="S35" s="12">
        <v>4.45</v>
      </c>
      <c r="T35" s="12">
        <v>4.4634146341463419</v>
      </c>
      <c r="U35" s="12">
        <v>4.2647058823529411</v>
      </c>
      <c r="V35" s="12">
        <v>4.0681818181818183</v>
      </c>
      <c r="W35" s="12">
        <v>3.76</v>
      </c>
      <c r="X35" s="12">
        <v>4.0952380952380949</v>
      </c>
      <c r="Y35" s="12">
        <v>4.4705882352941178</v>
      </c>
      <c r="Z35" s="12">
        <v>3.9428571428571431</v>
      </c>
      <c r="AA35" s="12">
        <v>3.5833333333333335</v>
      </c>
      <c r="AB35" s="12">
        <v>3.375</v>
      </c>
      <c r="AC35" s="12">
        <v>3.8409090909090908</v>
      </c>
      <c r="AD35" s="12">
        <v>3.7352941176470589</v>
      </c>
      <c r="AE35" s="12">
        <v>4.5250000000000004</v>
      </c>
      <c r="AF35" s="12">
        <v>3.8863636363636362</v>
      </c>
      <c r="AG35" s="12">
        <v>3.8863636363636362</v>
      </c>
      <c r="AH35" s="12">
        <v>3.7878787878787881</v>
      </c>
      <c r="AI35" s="12">
        <v>3.1315789473684212</v>
      </c>
      <c r="AJ35" s="12">
        <v>3.6315789473684212</v>
      </c>
      <c r="AK35" s="12">
        <v>2.8421052631578947</v>
      </c>
      <c r="AL35" s="12">
        <v>2.7894736842105261</v>
      </c>
      <c r="AM35" s="12">
        <v>3.2758620689655173</v>
      </c>
      <c r="AN35" s="12">
        <v>4.3023255813953485</v>
      </c>
      <c r="AO35" s="12">
        <v>3.85</v>
      </c>
      <c r="AP35" s="12">
        <v>3.9249999999999998</v>
      </c>
    </row>
    <row r="36" spans="1:42" x14ac:dyDescent="0.2">
      <c r="A36" s="1" t="s">
        <v>79</v>
      </c>
      <c r="B36" s="3">
        <f>SUM(B4,B7,B10,B27,B31)</f>
        <v>346</v>
      </c>
      <c r="C36" s="3">
        <f>SUM(C4,C7,C10,C27,C31)</f>
        <v>112</v>
      </c>
      <c r="D36" s="4">
        <f t="shared" si="0"/>
        <v>0.32369942196531792</v>
      </c>
      <c r="E36" s="3">
        <f>SUM(E4,E7,E10,E27,E31)</f>
        <v>89</v>
      </c>
      <c r="F36" s="4">
        <f t="shared" si="1"/>
        <v>0.7946428571428571</v>
      </c>
      <c r="G36" s="2">
        <f>SUM(G4,G7,G10,G27,G31)</f>
        <v>23</v>
      </c>
      <c r="H36" s="4">
        <f t="shared" si="2"/>
        <v>0.20535714285714285</v>
      </c>
      <c r="I36" s="12">
        <v>3.9186046511627906</v>
      </c>
      <c r="J36" s="12">
        <v>3.9090909090909092</v>
      </c>
      <c r="K36" s="12">
        <v>4.3039215686274508</v>
      </c>
      <c r="L36" s="12">
        <v>4.3506493506493502</v>
      </c>
      <c r="M36" s="12">
        <v>3.4952380952380953</v>
      </c>
      <c r="N36" s="12">
        <v>4.3365384615384617</v>
      </c>
      <c r="O36" s="12">
        <v>4.4271844660194173</v>
      </c>
      <c r="P36" s="12">
        <v>3.5700934579439254</v>
      </c>
      <c r="Q36" s="12">
        <v>4.4096385542168672</v>
      </c>
      <c r="R36" s="12">
        <v>4.3552631578947372</v>
      </c>
      <c r="S36" s="12">
        <v>4.5</v>
      </c>
      <c r="T36" s="12">
        <v>4.4854368932038833</v>
      </c>
      <c r="U36" s="12">
        <v>4.4124999999999996</v>
      </c>
      <c r="V36" s="12">
        <v>4.1714285714285717</v>
      </c>
      <c r="W36" s="12">
        <v>3.842857142857143</v>
      </c>
      <c r="X36" s="12">
        <v>4.1399999999999997</v>
      </c>
      <c r="Y36" s="12">
        <v>4.3902439024390247</v>
      </c>
      <c r="Z36" s="12">
        <v>3.978723404255319</v>
      </c>
      <c r="AA36" s="12">
        <v>3.7073170731707319</v>
      </c>
      <c r="AB36" s="12">
        <v>3.5227272727272729</v>
      </c>
      <c r="AC36" s="12">
        <v>3.9134615384615383</v>
      </c>
      <c r="AD36" s="12">
        <v>3.5208333333333335</v>
      </c>
      <c r="AE36" s="12">
        <v>4.2989690721649483</v>
      </c>
      <c r="AF36" s="12">
        <v>3.9714285714285715</v>
      </c>
      <c r="AG36" s="12">
        <v>4.2095238095238097</v>
      </c>
      <c r="AH36" s="12">
        <v>4.2926829268292686</v>
      </c>
      <c r="AI36" s="12">
        <v>3.5569620253164556</v>
      </c>
      <c r="AJ36" s="12">
        <v>3.4210526315789473</v>
      </c>
      <c r="AK36" s="12">
        <v>3.1578947368421053</v>
      </c>
      <c r="AL36" s="12">
        <v>2.8333333333333335</v>
      </c>
      <c r="AM36" s="12">
        <v>3.4264705882352939</v>
      </c>
      <c r="AN36" s="12">
        <v>4.352380952380952</v>
      </c>
      <c r="AO36" s="12">
        <v>4.1237113402061851</v>
      </c>
      <c r="AP36" s="12">
        <v>4.1855670103092786</v>
      </c>
    </row>
    <row r="37" spans="1:42" x14ac:dyDescent="0.2">
      <c r="A37" s="1" t="s">
        <v>80</v>
      </c>
      <c r="B37" s="3">
        <f>SUM(B3,B5,B6,B11,B12,B28,B29,B32)</f>
        <v>561</v>
      </c>
      <c r="C37" s="3">
        <f>SUM(C3,C5,C6,C11,C12,C28,C29,C32)</f>
        <v>244</v>
      </c>
      <c r="D37" s="4">
        <f t="shared" si="0"/>
        <v>0.43493761140819964</v>
      </c>
      <c r="E37" s="3">
        <f>SUM(E3,E5,E6,E11,E12,E28,E29,E32)</f>
        <v>192</v>
      </c>
      <c r="F37" s="4">
        <f t="shared" si="1"/>
        <v>0.78688524590163933</v>
      </c>
      <c r="G37" s="2">
        <f>SUM(G3,G5,G6,G11,G12,G28,G29,G32)</f>
        <v>52</v>
      </c>
      <c r="H37" s="4">
        <f t="shared" si="2"/>
        <v>0.21311475409836064</v>
      </c>
      <c r="I37" s="12">
        <v>4.1063829787234045</v>
      </c>
      <c r="J37" s="12">
        <v>4.0796460176991154</v>
      </c>
      <c r="K37" s="12">
        <v>4.3628318584070795</v>
      </c>
      <c r="L37" s="12">
        <v>4.2808988764044944</v>
      </c>
      <c r="M37" s="12">
        <v>3.0548523206751055</v>
      </c>
      <c r="N37" s="12">
        <v>4.3966244725738397</v>
      </c>
      <c r="O37" s="12">
        <v>4.4406779661016946</v>
      </c>
      <c r="P37" s="12">
        <v>3.4514767932489452</v>
      </c>
      <c r="Q37" s="12">
        <v>4.4973544973544977</v>
      </c>
      <c r="R37" s="12">
        <v>4.3276836158192094</v>
      </c>
      <c r="S37" s="12">
        <v>4.5129310344827589</v>
      </c>
      <c r="T37" s="12">
        <v>4.562770562770563</v>
      </c>
      <c r="U37" s="12">
        <v>4.4316939890710385</v>
      </c>
      <c r="V37" s="12">
        <v>4.2827004219409286</v>
      </c>
      <c r="W37" s="12">
        <v>3.9647058823529413</v>
      </c>
      <c r="X37" s="12">
        <v>4.2938596491228074</v>
      </c>
      <c r="Y37" s="12">
        <v>4.193370165745856</v>
      </c>
      <c r="Z37" s="12">
        <v>4.0045045045045047</v>
      </c>
      <c r="AA37" s="12">
        <v>3.7114427860696519</v>
      </c>
      <c r="AB37" s="12">
        <v>3.3689320388349513</v>
      </c>
      <c r="AC37" s="12">
        <v>4.0515021459227469</v>
      </c>
      <c r="AD37" s="12">
        <v>3.8645161290322583</v>
      </c>
      <c r="AE37" s="12">
        <v>4.4886877828054299</v>
      </c>
      <c r="AF37" s="12">
        <v>4.125</v>
      </c>
      <c r="AG37" s="12">
        <v>4.0215517241379306</v>
      </c>
      <c r="AH37" s="12">
        <v>3.9388888888888891</v>
      </c>
      <c r="AI37" s="12">
        <v>3.4382716049382718</v>
      </c>
      <c r="AJ37" s="12">
        <v>3.6346153846153846</v>
      </c>
      <c r="AK37" s="12">
        <v>3.1847133757961785</v>
      </c>
      <c r="AL37" s="12">
        <v>2.7806451612903227</v>
      </c>
      <c r="AM37" s="12">
        <v>3.408450704225352</v>
      </c>
      <c r="AN37" s="12">
        <v>4.3939393939393936</v>
      </c>
      <c r="AO37" s="12">
        <v>4.1210762331838566</v>
      </c>
      <c r="AP37" s="12">
        <v>4.1050228310502286</v>
      </c>
    </row>
    <row r="38" spans="1:42" x14ac:dyDescent="0.2">
      <c r="A38" s="1" t="s">
        <v>81</v>
      </c>
      <c r="B38" s="3">
        <f>SUM(B14:B26)</f>
        <v>761</v>
      </c>
      <c r="C38" s="3">
        <f>SUM(C14:C26)</f>
        <v>377</v>
      </c>
      <c r="D38" s="4">
        <f t="shared" si="0"/>
        <v>0.49540078843626806</v>
      </c>
      <c r="E38" s="3">
        <f>SUM(E14:E26)</f>
        <v>286</v>
      </c>
      <c r="F38" s="4">
        <f t="shared" si="1"/>
        <v>0.75862068965517238</v>
      </c>
      <c r="G38" s="2">
        <f>SUM(G14:G26)</f>
        <v>91</v>
      </c>
      <c r="H38" s="4">
        <f t="shared" si="2"/>
        <v>0.2413793103448276</v>
      </c>
      <c r="I38" s="12">
        <v>4.05</v>
      </c>
      <c r="J38" s="12">
        <v>4.0374639769452454</v>
      </c>
      <c r="K38" s="12">
        <v>4.2630057803468207</v>
      </c>
      <c r="L38" s="12">
        <v>4.0859375</v>
      </c>
      <c r="M38" s="12">
        <v>2.8837837837837839</v>
      </c>
      <c r="N38" s="12">
        <v>4.3408450704225352</v>
      </c>
      <c r="O38" s="12">
        <v>4.3960674157303368</v>
      </c>
      <c r="P38" s="12">
        <v>3.3243243243243241</v>
      </c>
      <c r="Q38" s="12">
        <v>4.397849462365591</v>
      </c>
      <c r="R38" s="12">
        <v>4.274193548387097</v>
      </c>
      <c r="S38" s="12">
        <v>4.570200573065903</v>
      </c>
      <c r="T38" s="12">
        <v>4.5082872928176796</v>
      </c>
      <c r="U38" s="12">
        <v>4.3576642335766422</v>
      </c>
      <c r="V38" s="12">
        <v>4.0432432432432428</v>
      </c>
      <c r="W38" s="12">
        <v>3.4661354581673307</v>
      </c>
      <c r="X38" s="12">
        <v>4.151862464183381</v>
      </c>
      <c r="Y38" s="12">
        <v>4.5088967971530245</v>
      </c>
      <c r="Z38" s="12">
        <v>3.9939024390243905</v>
      </c>
      <c r="AA38" s="12">
        <v>3.5876623376623376</v>
      </c>
      <c r="AB38" s="12">
        <v>3.1818181818181817</v>
      </c>
      <c r="AC38" s="12">
        <v>3.9838274932614555</v>
      </c>
      <c r="AD38" s="12">
        <v>3.6578947368421053</v>
      </c>
      <c r="AE38" s="12">
        <v>4.4709302325581399</v>
      </c>
      <c r="AF38" s="12">
        <v>4.0054054054054058</v>
      </c>
      <c r="AG38" s="12">
        <v>3.8383561643835615</v>
      </c>
      <c r="AH38" s="12">
        <v>3.9309090909090911</v>
      </c>
      <c r="AI38" s="12">
        <v>3.3629343629343631</v>
      </c>
      <c r="AJ38" s="12">
        <v>3.38671875</v>
      </c>
      <c r="AK38" s="12">
        <v>3.1042471042471043</v>
      </c>
      <c r="AL38" s="12">
        <v>2.7272727272727271</v>
      </c>
      <c r="AM38" s="12">
        <v>3.583673469387755</v>
      </c>
      <c r="AN38" s="12">
        <v>4.3268156424581008</v>
      </c>
      <c r="AO38" s="12">
        <v>4.0555555555555554</v>
      </c>
      <c r="AP38" s="12">
        <v>4.0780780780780779</v>
      </c>
    </row>
    <row r="39" spans="1:42" s="17" customFormat="1" ht="27.75" customHeight="1" x14ac:dyDescent="0.2">
      <c r="A39" s="8" t="s">
        <v>55</v>
      </c>
      <c r="B39" s="10">
        <f>SUM(B3:B32)</f>
        <v>1852</v>
      </c>
      <c r="C39" s="10">
        <f>SUM(C3:C32)</f>
        <v>816</v>
      </c>
      <c r="D39" s="5">
        <f t="shared" si="0"/>
        <v>0.44060475161987039</v>
      </c>
      <c r="E39" s="14">
        <f>SUM(E3:E32)</f>
        <v>635</v>
      </c>
      <c r="F39" s="5">
        <f t="shared" si="1"/>
        <v>0.77818627450980393</v>
      </c>
      <c r="G39" s="15">
        <f>SUM(G3:G32)</f>
        <v>181</v>
      </c>
      <c r="H39" s="5">
        <f t="shared" si="2"/>
        <v>0.22181372549019607</v>
      </c>
      <c r="I39" s="16">
        <v>4.0144927536231885</v>
      </c>
      <c r="J39" s="16">
        <v>4.0053262316910789</v>
      </c>
      <c r="K39" s="16">
        <v>4.2908366533864539</v>
      </c>
      <c r="L39" s="16">
        <v>4.1829484902309062</v>
      </c>
      <c r="M39" s="16">
        <v>3.0265151515151514</v>
      </c>
      <c r="N39" s="16">
        <v>4.352638352638353</v>
      </c>
      <c r="O39" s="16">
        <v>4.4224806201550386</v>
      </c>
      <c r="P39" s="16">
        <v>3.4113207547169813</v>
      </c>
      <c r="Q39" s="16">
        <v>4.4223300970873787</v>
      </c>
      <c r="R39" s="16">
        <v>4.2758007117437726</v>
      </c>
      <c r="S39" s="16">
        <v>4.5350066050198148</v>
      </c>
      <c r="T39" s="16">
        <v>4.5175097276264591</v>
      </c>
      <c r="U39" s="16">
        <v>4.382059800664452</v>
      </c>
      <c r="V39" s="16">
        <v>4.1210592686002521</v>
      </c>
      <c r="W39" s="16">
        <v>3.6436525612472161</v>
      </c>
      <c r="X39" s="16">
        <v>4.1845949535192561</v>
      </c>
      <c r="Y39" s="16">
        <v>4.3993453355155481</v>
      </c>
      <c r="Z39" s="16">
        <v>3.9929676511954995</v>
      </c>
      <c r="AA39" s="16">
        <v>3.6428571428571428</v>
      </c>
      <c r="AB39" s="16">
        <v>3.2857142857142856</v>
      </c>
      <c r="AC39" s="16">
        <v>3.9632446134347274</v>
      </c>
      <c r="AD39" s="16">
        <v>3.6864535768645359</v>
      </c>
      <c r="AE39" s="16">
        <v>4.4451962110960759</v>
      </c>
      <c r="AF39" s="16">
        <v>4.0063532401524782</v>
      </c>
      <c r="AG39" s="16">
        <v>3.948849104859335</v>
      </c>
      <c r="AH39" s="16">
        <v>3.9585406301824211</v>
      </c>
      <c r="AI39" s="16">
        <v>3.3695271453590192</v>
      </c>
      <c r="AJ39" s="16">
        <v>3.4446428571428571</v>
      </c>
      <c r="AK39" s="16">
        <v>3.0975177304964538</v>
      </c>
      <c r="AL39" s="16">
        <v>2.7350272232304902</v>
      </c>
      <c r="AM39" s="16">
        <v>3.4554263565891472</v>
      </c>
      <c r="AN39" s="16">
        <v>4.3449612403100772</v>
      </c>
      <c r="AO39" s="16">
        <v>4.063685636856369</v>
      </c>
      <c r="AP39" s="16">
        <v>4.0813793103448273</v>
      </c>
    </row>
    <row r="41" spans="1:42" x14ac:dyDescent="0.2">
      <c r="I41" s="18"/>
    </row>
  </sheetData>
  <mergeCells count="13">
    <mergeCell ref="A1:A2"/>
    <mergeCell ref="B1:B2"/>
    <mergeCell ref="C1:C2"/>
    <mergeCell ref="D1:D2"/>
    <mergeCell ref="I1:L1"/>
    <mergeCell ref="M1:R1"/>
    <mergeCell ref="S1:Y1"/>
    <mergeCell ref="E1:H1"/>
    <mergeCell ref="AN1:AP1"/>
    <mergeCell ref="Z1:AB1"/>
    <mergeCell ref="AC1:AF1"/>
    <mergeCell ref="AG1:AH1"/>
    <mergeCell ref="AI1:AM1"/>
  </mergeCells>
  <pageMargins left="0.7" right="0.7" top="0.75" bottom="0.75" header="0.3" footer="0.3"/>
  <pageSetup paperSize="9" orientation="portrait" r:id="rId1"/>
  <ignoredErrors>
    <ignoredError sqref="D34:D37 F34:F37 D39 F39" formula="1"/>
    <ignoredError sqref="B38 C38 E38 G38" formulaRange="1"/>
    <ignoredError sqref="F38 D38"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FEB8-68B8-4532-A24F-544D68348D2B}">
  <dimension ref="A1:AQ46"/>
  <sheetViews>
    <sheetView zoomScaleNormal="100" workbookViewId="0">
      <selection activeCell="C12" sqref="C12"/>
    </sheetView>
  </sheetViews>
  <sheetFormatPr baseColWidth="10" defaultRowHeight="12" x14ac:dyDescent="0.2"/>
  <cols>
    <col min="1" max="1" width="47.140625" style="19" customWidth="1"/>
    <col min="2" max="2" width="20.42578125" style="20" customWidth="1"/>
    <col min="3" max="3" width="12.85546875" style="20" customWidth="1"/>
    <col min="4" max="8" width="12.85546875" style="19" customWidth="1"/>
    <col min="9" max="28" width="12.5703125" style="19" customWidth="1"/>
    <col min="29" max="30" width="16.42578125" style="19" customWidth="1"/>
    <col min="31" max="37" width="12.5703125" style="19" customWidth="1"/>
    <col min="38" max="42" width="11.42578125" style="19" customWidth="1"/>
    <col min="43" max="43" width="12.5703125" style="19" customWidth="1"/>
    <col min="44" max="16384" width="11.42578125" style="19"/>
  </cols>
  <sheetData>
    <row r="1" spans="1:43" ht="41.25" customHeight="1" x14ac:dyDescent="0.2">
      <c r="A1" s="31" t="s">
        <v>1</v>
      </c>
      <c r="B1" s="32" t="s">
        <v>4</v>
      </c>
      <c r="C1" s="32" t="s">
        <v>3</v>
      </c>
      <c r="D1" s="32" t="s">
        <v>2</v>
      </c>
      <c r="E1" s="35" t="s">
        <v>50</v>
      </c>
      <c r="F1" s="35"/>
      <c r="G1" s="35"/>
      <c r="H1" s="35"/>
      <c r="I1" s="34" t="s">
        <v>12</v>
      </c>
      <c r="J1" s="34"/>
      <c r="K1" s="34"/>
      <c r="L1" s="34"/>
      <c r="M1" s="37" t="s">
        <v>13</v>
      </c>
      <c r="N1" s="37"/>
      <c r="O1" s="37"/>
      <c r="P1" s="37"/>
      <c r="Q1" s="37"/>
      <c r="R1" s="37"/>
      <c r="S1" s="37"/>
      <c r="T1" s="38" t="s">
        <v>14</v>
      </c>
      <c r="U1" s="38"/>
      <c r="V1" s="38"/>
      <c r="W1" s="38"/>
      <c r="X1" s="38"/>
      <c r="Y1" s="38"/>
      <c r="Z1" s="38"/>
      <c r="AA1" s="39" t="s">
        <v>15</v>
      </c>
      <c r="AB1" s="39"/>
      <c r="AC1" s="39"/>
      <c r="AD1" s="40" t="s">
        <v>16</v>
      </c>
      <c r="AE1" s="40"/>
      <c r="AF1" s="40"/>
      <c r="AG1" s="40"/>
      <c r="AH1" s="41" t="s">
        <v>17</v>
      </c>
      <c r="AI1" s="41"/>
      <c r="AJ1" s="42" t="s">
        <v>18</v>
      </c>
      <c r="AK1" s="42"/>
      <c r="AL1" s="42"/>
      <c r="AM1" s="42"/>
      <c r="AN1" s="42"/>
      <c r="AO1" s="36" t="s">
        <v>0</v>
      </c>
      <c r="AP1" s="36"/>
      <c r="AQ1" s="36"/>
    </row>
    <row r="2" spans="1:43" ht="235.5" customHeight="1" x14ac:dyDescent="0.2">
      <c r="A2" s="31"/>
      <c r="B2" s="32"/>
      <c r="C2" s="32"/>
      <c r="D2" s="32"/>
      <c r="E2" s="10" t="s">
        <v>51</v>
      </c>
      <c r="F2" s="10" t="s">
        <v>53</v>
      </c>
      <c r="G2" s="10" t="s">
        <v>52</v>
      </c>
      <c r="H2" s="10" t="s">
        <v>54</v>
      </c>
      <c r="I2" s="11" t="s">
        <v>19</v>
      </c>
      <c r="J2" s="11" t="s">
        <v>20</v>
      </c>
      <c r="K2" s="11" t="s">
        <v>5</v>
      </c>
      <c r="L2" s="11" t="s">
        <v>6</v>
      </c>
      <c r="M2" s="11" t="s">
        <v>7</v>
      </c>
      <c r="N2" s="11" t="s">
        <v>21</v>
      </c>
      <c r="O2" s="11" t="s">
        <v>22</v>
      </c>
      <c r="P2" s="11" t="s">
        <v>8</v>
      </c>
      <c r="Q2" s="11" t="s">
        <v>9</v>
      </c>
      <c r="R2" s="11" t="s">
        <v>10</v>
      </c>
      <c r="S2" s="11" t="s">
        <v>86</v>
      </c>
      <c r="T2" s="11" t="s">
        <v>87</v>
      </c>
      <c r="U2" s="11" t="s">
        <v>88</v>
      </c>
      <c r="V2" s="11" t="s">
        <v>89</v>
      </c>
      <c r="W2" s="11" t="s">
        <v>90</v>
      </c>
      <c r="X2" s="11" t="s">
        <v>91</v>
      </c>
      <c r="Y2" s="11" t="s">
        <v>92</v>
      </c>
      <c r="Z2" s="11" t="s">
        <v>93</v>
      </c>
      <c r="AA2" s="11" t="s">
        <v>94</v>
      </c>
      <c r="AB2" s="11" t="s">
        <v>95</v>
      </c>
      <c r="AC2" s="11" t="s">
        <v>96</v>
      </c>
      <c r="AD2" s="11" t="s">
        <v>97</v>
      </c>
      <c r="AE2" s="11" t="s">
        <v>98</v>
      </c>
      <c r="AF2" s="11" t="s">
        <v>99</v>
      </c>
      <c r="AG2" s="11" t="s">
        <v>100</v>
      </c>
      <c r="AH2" s="11" t="s">
        <v>101</v>
      </c>
      <c r="AI2" s="11" t="s">
        <v>102</v>
      </c>
      <c r="AJ2" s="11" t="s">
        <v>103</v>
      </c>
      <c r="AK2" s="11" t="s">
        <v>104</v>
      </c>
      <c r="AL2" s="11" t="s">
        <v>105</v>
      </c>
      <c r="AM2" s="11" t="s">
        <v>106</v>
      </c>
      <c r="AN2" s="11" t="s">
        <v>107</v>
      </c>
      <c r="AO2" s="11" t="s">
        <v>108</v>
      </c>
      <c r="AP2" s="11" t="s">
        <v>109</v>
      </c>
      <c r="AQ2" s="11" t="s">
        <v>110</v>
      </c>
    </row>
    <row r="3" spans="1:43" x14ac:dyDescent="0.2">
      <c r="A3" s="7" t="s">
        <v>113</v>
      </c>
      <c r="B3" s="3">
        <v>13</v>
      </c>
      <c r="C3" s="3">
        <v>4</v>
      </c>
      <c r="D3" s="4">
        <f t="shared" ref="D3:D44" si="0">C3/B3</f>
        <v>0.30769230769230771</v>
      </c>
      <c r="E3" s="3">
        <v>3</v>
      </c>
      <c r="F3" s="4">
        <f t="shared" ref="F3:F44" si="1">E3/C3</f>
        <v>0.75</v>
      </c>
      <c r="G3" s="2">
        <v>1</v>
      </c>
      <c r="H3" s="4">
        <f t="shared" ref="H3:H44" si="2">G3/C3</f>
        <v>0.25</v>
      </c>
      <c r="I3" s="12">
        <v>4.333333333333333</v>
      </c>
      <c r="J3" s="12">
        <v>4.333333333333333</v>
      </c>
      <c r="K3" s="12">
        <v>4.5</v>
      </c>
      <c r="L3" s="12">
        <v>4.5</v>
      </c>
      <c r="M3" s="12">
        <v>4.5</v>
      </c>
      <c r="N3" s="12">
        <v>4.75</v>
      </c>
      <c r="O3" s="12">
        <v>5</v>
      </c>
      <c r="P3" s="12">
        <v>4.75</v>
      </c>
      <c r="Q3" s="12">
        <v>5</v>
      </c>
      <c r="R3" s="12">
        <v>4.666666666666667</v>
      </c>
      <c r="S3" s="12">
        <v>4</v>
      </c>
      <c r="T3" s="12">
        <v>4.5</v>
      </c>
      <c r="U3" s="12">
        <v>5</v>
      </c>
      <c r="V3" s="12">
        <v>4.666666666666667</v>
      </c>
      <c r="W3" s="12">
        <v>4.75</v>
      </c>
      <c r="X3" s="12"/>
      <c r="Y3" s="12">
        <v>4.75</v>
      </c>
      <c r="Z3" s="12">
        <v>4.666666666666667</v>
      </c>
      <c r="AA3" s="12">
        <v>4.5</v>
      </c>
      <c r="AB3" s="12">
        <v>4.25</v>
      </c>
      <c r="AC3" s="12">
        <v>3.25</v>
      </c>
      <c r="AD3" s="12">
        <v>5</v>
      </c>
      <c r="AE3" s="12">
        <v>5</v>
      </c>
      <c r="AF3" s="12">
        <v>4.75</v>
      </c>
      <c r="AG3" s="12">
        <v>4.75</v>
      </c>
      <c r="AH3" s="12">
        <v>5</v>
      </c>
      <c r="AI3" s="12">
        <v>5</v>
      </c>
      <c r="AJ3" s="12">
        <v>4</v>
      </c>
      <c r="AK3" s="12">
        <v>4.333333333333333</v>
      </c>
      <c r="AL3" s="12">
        <v>3.6666666666666665</v>
      </c>
      <c r="AM3" s="12">
        <v>3</v>
      </c>
      <c r="AN3" s="12">
        <v>4</v>
      </c>
      <c r="AO3" s="12">
        <v>4.5</v>
      </c>
      <c r="AP3" s="12">
        <v>4.5</v>
      </c>
      <c r="AQ3" s="12">
        <v>4.25</v>
      </c>
    </row>
    <row r="4" spans="1:43" ht="24" x14ac:dyDescent="0.2">
      <c r="A4" s="7" t="s">
        <v>114</v>
      </c>
      <c r="B4" s="3">
        <v>18</v>
      </c>
      <c r="C4" s="3">
        <v>13</v>
      </c>
      <c r="D4" s="4">
        <f t="shared" si="0"/>
        <v>0.72222222222222221</v>
      </c>
      <c r="E4" s="3">
        <v>12</v>
      </c>
      <c r="F4" s="4">
        <f t="shared" si="1"/>
        <v>0.92307692307692313</v>
      </c>
      <c r="G4" s="2">
        <v>1</v>
      </c>
      <c r="H4" s="4">
        <f t="shared" si="2"/>
        <v>7.6923076923076927E-2</v>
      </c>
      <c r="I4" s="12">
        <v>4.583333333333333</v>
      </c>
      <c r="J4" s="12">
        <v>4.6923076923076925</v>
      </c>
      <c r="K4" s="12">
        <v>4.8461538461538458</v>
      </c>
      <c r="L4" s="12">
        <v>5</v>
      </c>
      <c r="M4" s="12">
        <v>4.384615384615385</v>
      </c>
      <c r="N4" s="12">
        <v>4.7692307692307692</v>
      </c>
      <c r="O4" s="12">
        <v>4.9230769230769234</v>
      </c>
      <c r="P4" s="12">
        <v>4.615384615384615</v>
      </c>
      <c r="Q4" s="12">
        <v>4.75</v>
      </c>
      <c r="R4" s="12">
        <v>5</v>
      </c>
      <c r="S4" s="12">
        <v>4.8571428571428568</v>
      </c>
      <c r="T4" s="12">
        <v>4.7</v>
      </c>
      <c r="U4" s="12">
        <v>4.5384615384615383</v>
      </c>
      <c r="V4" s="12">
        <v>4.5</v>
      </c>
      <c r="W4" s="12">
        <v>4.6923076923076925</v>
      </c>
      <c r="X4" s="12">
        <v>4.4000000000000004</v>
      </c>
      <c r="Y4" s="12">
        <v>4.615384615384615</v>
      </c>
      <c r="Z4" s="12">
        <v>4.4545454545454541</v>
      </c>
      <c r="AA4" s="12">
        <v>4.3</v>
      </c>
      <c r="AB4" s="12">
        <v>4.4545454545454541</v>
      </c>
      <c r="AC4" s="12">
        <v>3.5</v>
      </c>
      <c r="AD4" s="12">
        <v>4.0769230769230766</v>
      </c>
      <c r="AE4" s="12">
        <v>4.0999999999999996</v>
      </c>
      <c r="AF4" s="12">
        <v>4.5</v>
      </c>
      <c r="AG4" s="12">
        <v>4.1538461538461542</v>
      </c>
      <c r="AH4" s="12">
        <v>4.7692307692307692</v>
      </c>
      <c r="AI4" s="12">
        <v>4.75</v>
      </c>
      <c r="AJ4" s="12">
        <v>4</v>
      </c>
      <c r="AK4" s="12">
        <v>4.1111111111111107</v>
      </c>
      <c r="AL4" s="12">
        <v>3.5555555555555554</v>
      </c>
      <c r="AM4" s="12">
        <v>3.4285714285714284</v>
      </c>
      <c r="AN4" s="12">
        <v>3.4</v>
      </c>
      <c r="AO4" s="12">
        <v>4.9230769230769234</v>
      </c>
      <c r="AP4" s="12">
        <v>4.7692307692307692</v>
      </c>
      <c r="AQ4" s="12">
        <v>4.7692307692307692</v>
      </c>
    </row>
    <row r="5" spans="1:43" x14ac:dyDescent="0.2">
      <c r="A5" s="7" t="s">
        <v>115</v>
      </c>
      <c r="B5" s="3">
        <v>18</v>
      </c>
      <c r="C5" s="3">
        <v>6</v>
      </c>
      <c r="D5" s="4">
        <f t="shared" si="0"/>
        <v>0.33333333333333331</v>
      </c>
      <c r="E5" s="3">
        <v>6</v>
      </c>
      <c r="F5" s="4">
        <f t="shared" si="1"/>
        <v>1</v>
      </c>
      <c r="G5" s="2"/>
      <c r="H5" s="4">
        <f t="shared" si="2"/>
        <v>0</v>
      </c>
      <c r="I5" s="12">
        <v>4.4000000000000004</v>
      </c>
      <c r="J5" s="12">
        <v>4.25</v>
      </c>
      <c r="K5" s="12">
        <v>4</v>
      </c>
      <c r="L5" s="12">
        <v>3.8</v>
      </c>
      <c r="M5" s="12">
        <v>3.1666666666666665</v>
      </c>
      <c r="N5" s="12">
        <v>4.333333333333333</v>
      </c>
      <c r="O5" s="12">
        <v>4.5</v>
      </c>
      <c r="P5" s="12">
        <v>4.5</v>
      </c>
      <c r="Q5" s="12">
        <v>4.333333333333333</v>
      </c>
      <c r="R5" s="12">
        <v>4</v>
      </c>
      <c r="S5" s="12">
        <v>5</v>
      </c>
      <c r="T5" s="12">
        <v>4.666666666666667</v>
      </c>
      <c r="U5" s="12">
        <v>4.833333333333333</v>
      </c>
      <c r="V5" s="12">
        <v>4.8</v>
      </c>
      <c r="W5" s="12">
        <v>4.5</v>
      </c>
      <c r="X5" s="12">
        <v>3.6666666666666665</v>
      </c>
      <c r="Y5" s="12">
        <v>4.5</v>
      </c>
      <c r="Z5" s="12">
        <v>4.5999999999999996</v>
      </c>
      <c r="AA5" s="12">
        <v>4.8</v>
      </c>
      <c r="AB5" s="12">
        <v>4.666666666666667</v>
      </c>
      <c r="AC5" s="12">
        <v>5</v>
      </c>
      <c r="AD5" s="12">
        <v>4.666666666666667</v>
      </c>
      <c r="AE5" s="12">
        <v>3.6666666666666665</v>
      </c>
      <c r="AF5" s="12">
        <v>4.5999999999999996</v>
      </c>
      <c r="AG5" s="12">
        <v>4.166666666666667</v>
      </c>
      <c r="AH5" s="12">
        <v>4.833333333333333</v>
      </c>
      <c r="AI5" s="12">
        <v>3.8333333333333335</v>
      </c>
      <c r="AJ5" s="12">
        <v>3.6</v>
      </c>
      <c r="AK5" s="12">
        <v>3.4</v>
      </c>
      <c r="AL5" s="12">
        <v>3.6</v>
      </c>
      <c r="AM5" s="12">
        <v>2.8</v>
      </c>
      <c r="AN5" s="12">
        <v>3.75</v>
      </c>
      <c r="AO5" s="12">
        <v>4.5</v>
      </c>
      <c r="AP5" s="12">
        <v>4.5999999999999996</v>
      </c>
      <c r="AQ5" s="12">
        <v>4.5999999999999996</v>
      </c>
    </row>
    <row r="6" spans="1:43" x14ac:dyDescent="0.2">
      <c r="A6" s="7" t="s">
        <v>116</v>
      </c>
      <c r="B6" s="3">
        <v>16</v>
      </c>
      <c r="C6" s="3">
        <v>11</v>
      </c>
      <c r="D6" s="4">
        <f t="shared" si="0"/>
        <v>0.6875</v>
      </c>
      <c r="E6" s="3">
        <v>10</v>
      </c>
      <c r="F6" s="4">
        <f t="shared" si="1"/>
        <v>0.90909090909090906</v>
      </c>
      <c r="G6" s="2">
        <v>1</v>
      </c>
      <c r="H6" s="4">
        <f t="shared" si="2"/>
        <v>9.0909090909090912E-2</v>
      </c>
      <c r="I6" s="12">
        <v>4.8</v>
      </c>
      <c r="J6" s="12">
        <v>4.8</v>
      </c>
      <c r="K6" s="12">
        <v>4.7272727272727275</v>
      </c>
      <c r="L6" s="12">
        <v>4.8571428571428568</v>
      </c>
      <c r="M6" s="12">
        <v>4.0909090909090908</v>
      </c>
      <c r="N6" s="12">
        <v>4.7272727272727275</v>
      </c>
      <c r="O6" s="12">
        <v>4.8181818181818183</v>
      </c>
      <c r="P6" s="12">
        <v>4.0909090909090908</v>
      </c>
      <c r="Q6" s="12">
        <v>4.8</v>
      </c>
      <c r="R6" s="12">
        <v>4.8</v>
      </c>
      <c r="S6" s="12">
        <v>5</v>
      </c>
      <c r="T6" s="12">
        <v>5</v>
      </c>
      <c r="U6" s="12">
        <v>5</v>
      </c>
      <c r="V6" s="12">
        <v>4.4444444444444446</v>
      </c>
      <c r="W6" s="12">
        <v>4.6363636363636367</v>
      </c>
      <c r="X6" s="12">
        <v>4.75</v>
      </c>
      <c r="Y6" s="12">
        <v>4.4444444444444446</v>
      </c>
      <c r="Z6" s="12">
        <v>4.8</v>
      </c>
      <c r="AA6" s="12">
        <v>4.5555555555555554</v>
      </c>
      <c r="AB6" s="12">
        <v>4.5555555555555554</v>
      </c>
      <c r="AC6" s="12">
        <v>3</v>
      </c>
      <c r="AD6" s="12">
        <v>4.5454545454545459</v>
      </c>
      <c r="AE6" s="12">
        <v>4.5</v>
      </c>
      <c r="AF6" s="12">
        <v>4.875</v>
      </c>
      <c r="AG6" s="12">
        <v>4.4545454545454541</v>
      </c>
      <c r="AH6" s="12">
        <v>4.5454545454545459</v>
      </c>
      <c r="AI6" s="12">
        <v>4.666666666666667</v>
      </c>
      <c r="AJ6" s="12">
        <v>3.6363636363636362</v>
      </c>
      <c r="AK6" s="12">
        <v>4</v>
      </c>
      <c r="AL6" s="12">
        <v>3.3636363636363638</v>
      </c>
      <c r="AM6" s="12">
        <v>2.5454545454545454</v>
      </c>
      <c r="AN6" s="12">
        <v>4.5555555555555554</v>
      </c>
      <c r="AO6" s="12">
        <v>4.8181818181818183</v>
      </c>
      <c r="AP6" s="12">
        <v>4.8</v>
      </c>
      <c r="AQ6" s="12">
        <v>4.7</v>
      </c>
    </row>
    <row r="7" spans="1:43" x14ac:dyDescent="0.2">
      <c r="A7" s="7" t="s">
        <v>117</v>
      </c>
      <c r="B7" s="3">
        <v>16</v>
      </c>
      <c r="C7" s="3">
        <v>9</v>
      </c>
      <c r="D7" s="4">
        <f t="shared" si="0"/>
        <v>0.5625</v>
      </c>
      <c r="E7" s="3">
        <v>7</v>
      </c>
      <c r="F7" s="4">
        <f t="shared" si="1"/>
        <v>0.77777777777777779</v>
      </c>
      <c r="G7" s="2">
        <v>2</v>
      </c>
      <c r="H7" s="4">
        <f t="shared" si="2"/>
        <v>0.22222222222222221</v>
      </c>
      <c r="I7" s="12">
        <v>4.4285714285714288</v>
      </c>
      <c r="J7" s="12">
        <v>4</v>
      </c>
      <c r="K7" s="12">
        <v>4.2857142857142856</v>
      </c>
      <c r="L7" s="12">
        <v>3.7142857142857144</v>
      </c>
      <c r="M7" s="12">
        <v>3.2222222222222223</v>
      </c>
      <c r="N7" s="12">
        <v>4.333333333333333</v>
      </c>
      <c r="O7" s="12">
        <v>4.1111111111111107</v>
      </c>
      <c r="P7" s="12">
        <v>4.333333333333333</v>
      </c>
      <c r="Q7" s="12">
        <v>4.7142857142857144</v>
      </c>
      <c r="R7" s="12">
        <v>4.4285714285714288</v>
      </c>
      <c r="S7" s="12">
        <v>4.333333333333333</v>
      </c>
      <c r="T7" s="12">
        <v>4.4285714285714288</v>
      </c>
      <c r="U7" s="12">
        <v>4.1111111111111107</v>
      </c>
      <c r="V7" s="12">
        <v>3.7142857142857144</v>
      </c>
      <c r="W7" s="12">
        <v>3.625</v>
      </c>
      <c r="X7" s="12">
        <v>2.8571428571428572</v>
      </c>
      <c r="Y7" s="12">
        <v>3.75</v>
      </c>
      <c r="Z7" s="12">
        <v>4.4285714285714288</v>
      </c>
      <c r="AA7" s="12">
        <v>3.75</v>
      </c>
      <c r="AB7" s="12">
        <v>3</v>
      </c>
      <c r="AC7" s="12">
        <v>3.1428571428571428</v>
      </c>
      <c r="AD7" s="12">
        <v>3.5714285714285716</v>
      </c>
      <c r="AE7" s="12">
        <v>3</v>
      </c>
      <c r="AF7" s="12">
        <v>4.5</v>
      </c>
      <c r="AG7" s="12">
        <v>3.875</v>
      </c>
      <c r="AH7" s="12">
        <v>3.8888888888888888</v>
      </c>
      <c r="AI7" s="12">
        <v>4.4285714285714288</v>
      </c>
      <c r="AJ7" s="12">
        <v>3.2857142857142856</v>
      </c>
      <c r="AK7" s="12">
        <v>3.375</v>
      </c>
      <c r="AL7" s="12">
        <v>2.7142857142857144</v>
      </c>
      <c r="AM7" s="12">
        <v>2.4285714285714284</v>
      </c>
      <c r="AN7" s="12">
        <v>3.125</v>
      </c>
      <c r="AO7" s="12">
        <v>4.333333333333333</v>
      </c>
      <c r="AP7" s="12">
        <v>4.4285714285714288</v>
      </c>
      <c r="AQ7" s="12">
        <v>4.2857142857142856</v>
      </c>
    </row>
    <row r="8" spans="1:43" x14ac:dyDescent="0.2">
      <c r="A8" s="7" t="s">
        <v>118</v>
      </c>
      <c r="B8" s="3">
        <v>19</v>
      </c>
      <c r="C8" s="3">
        <v>8</v>
      </c>
      <c r="D8" s="4">
        <f t="shared" si="0"/>
        <v>0.42105263157894735</v>
      </c>
      <c r="E8" s="3">
        <v>7</v>
      </c>
      <c r="F8" s="4">
        <f t="shared" si="1"/>
        <v>0.875</v>
      </c>
      <c r="G8" s="2">
        <v>1</v>
      </c>
      <c r="H8" s="4">
        <f t="shared" si="2"/>
        <v>0.125</v>
      </c>
      <c r="I8" s="12">
        <v>4.8571428571428568</v>
      </c>
      <c r="J8" s="12">
        <v>4.75</v>
      </c>
      <c r="K8" s="12">
        <v>4.625</v>
      </c>
      <c r="L8" s="12">
        <v>4.333333333333333</v>
      </c>
      <c r="M8" s="12">
        <v>4.125</v>
      </c>
      <c r="N8" s="12">
        <v>5</v>
      </c>
      <c r="O8" s="12">
        <v>4.75</v>
      </c>
      <c r="P8" s="12">
        <v>4.25</v>
      </c>
      <c r="Q8" s="12">
        <v>4.8571428571428568</v>
      </c>
      <c r="R8" s="12">
        <v>4.7142857142857144</v>
      </c>
      <c r="S8" s="12">
        <v>4.333333333333333</v>
      </c>
      <c r="T8" s="12">
        <v>4.875</v>
      </c>
      <c r="U8" s="12">
        <v>4.875</v>
      </c>
      <c r="V8" s="12">
        <v>4.7142857142857144</v>
      </c>
      <c r="W8" s="12">
        <v>4.625</v>
      </c>
      <c r="X8" s="12">
        <v>3</v>
      </c>
      <c r="Y8" s="12">
        <v>4.625</v>
      </c>
      <c r="Z8" s="12">
        <v>4.8571428571428568</v>
      </c>
      <c r="AA8" s="12">
        <v>4.166666666666667</v>
      </c>
      <c r="AB8" s="12">
        <v>4</v>
      </c>
      <c r="AC8" s="12">
        <v>4</v>
      </c>
      <c r="AD8" s="12">
        <v>4.375</v>
      </c>
      <c r="AE8" s="12">
        <v>4.5</v>
      </c>
      <c r="AF8" s="12">
        <v>4.8571428571428568</v>
      </c>
      <c r="AG8" s="12">
        <v>4.625</v>
      </c>
      <c r="AH8" s="12">
        <v>4.625</v>
      </c>
      <c r="AI8" s="12">
        <v>4.4285714285714288</v>
      </c>
      <c r="AJ8" s="12">
        <v>4.125</v>
      </c>
      <c r="AK8" s="12">
        <v>4.375</v>
      </c>
      <c r="AL8" s="12">
        <v>3.625</v>
      </c>
      <c r="AM8" s="12">
        <v>3.625</v>
      </c>
      <c r="AN8" s="12">
        <v>4.5</v>
      </c>
      <c r="AO8" s="12">
        <v>5</v>
      </c>
      <c r="AP8" s="12">
        <v>4.75</v>
      </c>
      <c r="AQ8" s="12">
        <v>4.875</v>
      </c>
    </row>
    <row r="9" spans="1:43" x14ac:dyDescent="0.2">
      <c r="A9" s="7" t="s">
        <v>119</v>
      </c>
      <c r="B9" s="3">
        <v>33</v>
      </c>
      <c r="C9" s="3">
        <v>21</v>
      </c>
      <c r="D9" s="4">
        <f t="shared" si="0"/>
        <v>0.63636363636363635</v>
      </c>
      <c r="E9" s="3">
        <v>18</v>
      </c>
      <c r="F9" s="4">
        <f t="shared" si="1"/>
        <v>0.8571428571428571</v>
      </c>
      <c r="G9" s="2">
        <v>3</v>
      </c>
      <c r="H9" s="4">
        <f t="shared" si="2"/>
        <v>0.14285714285714285</v>
      </c>
      <c r="I9" s="12">
        <v>4.333333333333333</v>
      </c>
      <c r="J9" s="12">
        <v>4.3</v>
      </c>
      <c r="K9" s="12">
        <v>4.4210526315789478</v>
      </c>
      <c r="L9" s="12">
        <v>4.333333333333333</v>
      </c>
      <c r="M9" s="12">
        <v>3.7222222222222223</v>
      </c>
      <c r="N9" s="12">
        <v>4.5714285714285712</v>
      </c>
      <c r="O9" s="12">
        <v>4.6190476190476186</v>
      </c>
      <c r="P9" s="12">
        <v>3.8</v>
      </c>
      <c r="Q9" s="12">
        <v>4.666666666666667</v>
      </c>
      <c r="R9" s="12">
        <v>4.5</v>
      </c>
      <c r="S9" s="12">
        <v>4.384615384615385</v>
      </c>
      <c r="T9" s="12">
        <v>4.7</v>
      </c>
      <c r="U9" s="12">
        <v>4.666666666666667</v>
      </c>
      <c r="V9" s="12">
        <v>3.9411764705882355</v>
      </c>
      <c r="W9" s="12">
        <v>4.3809523809523814</v>
      </c>
      <c r="X9" s="12">
        <v>4.5</v>
      </c>
      <c r="Y9" s="12">
        <v>4.5789473684210522</v>
      </c>
      <c r="Z9" s="12">
        <v>3.8823529411764706</v>
      </c>
      <c r="AA9" s="12">
        <v>4.25</v>
      </c>
      <c r="AB9" s="12">
        <v>3.6666666666666665</v>
      </c>
      <c r="AC9" s="12">
        <v>3.1904761904761907</v>
      </c>
      <c r="AD9" s="12">
        <v>4.1904761904761907</v>
      </c>
      <c r="AE9" s="12">
        <v>4.333333333333333</v>
      </c>
      <c r="AF9" s="12">
        <v>4.4000000000000004</v>
      </c>
      <c r="AG9" s="12">
        <v>4.5238095238095237</v>
      </c>
      <c r="AH9" s="12">
        <v>4.4000000000000004</v>
      </c>
      <c r="AI9" s="12">
        <v>4.2222222222222223</v>
      </c>
      <c r="AJ9" s="12">
        <v>3.4705882352941178</v>
      </c>
      <c r="AK9" s="12">
        <v>3.75</v>
      </c>
      <c r="AL9" s="12">
        <v>3.0625</v>
      </c>
      <c r="AM9" s="12">
        <v>2.4666666666666668</v>
      </c>
      <c r="AN9" s="12">
        <v>3.4285714285714284</v>
      </c>
      <c r="AO9" s="12">
        <v>4.55</v>
      </c>
      <c r="AP9" s="12">
        <v>4.2105263157894735</v>
      </c>
      <c r="AQ9" s="12">
        <v>4.25</v>
      </c>
    </row>
    <row r="10" spans="1:43" ht="24" x14ac:dyDescent="0.2">
      <c r="A10" s="7" t="s">
        <v>120</v>
      </c>
      <c r="B10" s="3">
        <v>20</v>
      </c>
      <c r="C10" s="3">
        <v>12</v>
      </c>
      <c r="D10" s="4">
        <f t="shared" si="0"/>
        <v>0.6</v>
      </c>
      <c r="E10" s="3">
        <v>10</v>
      </c>
      <c r="F10" s="4">
        <f t="shared" si="1"/>
        <v>0.83333333333333337</v>
      </c>
      <c r="G10" s="2">
        <v>2</v>
      </c>
      <c r="H10" s="4">
        <f t="shared" si="2"/>
        <v>0.16666666666666666</v>
      </c>
      <c r="I10" s="12">
        <v>4.8</v>
      </c>
      <c r="J10" s="12">
        <v>4.75</v>
      </c>
      <c r="K10" s="12">
        <v>4.666666666666667</v>
      </c>
      <c r="L10" s="12">
        <v>4.5999999999999996</v>
      </c>
      <c r="M10" s="12">
        <v>4.083333333333333</v>
      </c>
      <c r="N10" s="12">
        <v>4.833333333333333</v>
      </c>
      <c r="O10" s="12">
        <v>4.75</v>
      </c>
      <c r="P10" s="12">
        <v>4.5</v>
      </c>
      <c r="Q10" s="12">
        <v>5</v>
      </c>
      <c r="R10" s="12">
        <v>4.8</v>
      </c>
      <c r="S10" s="12">
        <v>4.5</v>
      </c>
      <c r="T10" s="12">
        <v>4.7272727272727275</v>
      </c>
      <c r="U10" s="12">
        <v>4.6363636363636367</v>
      </c>
      <c r="V10" s="12">
        <v>4.5</v>
      </c>
      <c r="W10" s="12">
        <v>4.666666666666667</v>
      </c>
      <c r="X10" s="12">
        <v>4.2857142857142856</v>
      </c>
      <c r="Y10" s="12">
        <v>4.666666666666667</v>
      </c>
      <c r="Z10" s="12">
        <v>4.4000000000000004</v>
      </c>
      <c r="AA10" s="12">
        <v>4.666666666666667</v>
      </c>
      <c r="AB10" s="12">
        <v>4.333333333333333</v>
      </c>
      <c r="AC10" s="12">
        <v>4</v>
      </c>
      <c r="AD10" s="12">
        <v>4.25</v>
      </c>
      <c r="AE10" s="12">
        <v>4.3</v>
      </c>
      <c r="AF10" s="12">
        <v>4.5</v>
      </c>
      <c r="AG10" s="12">
        <v>4.333333333333333</v>
      </c>
      <c r="AH10" s="12">
        <v>4.583333333333333</v>
      </c>
      <c r="AI10" s="12">
        <v>4.5999999999999996</v>
      </c>
      <c r="AJ10" s="12">
        <v>4.25</v>
      </c>
      <c r="AK10" s="12">
        <v>4.5</v>
      </c>
      <c r="AL10" s="12">
        <v>4</v>
      </c>
      <c r="AM10" s="12">
        <v>3.4285714285714284</v>
      </c>
      <c r="AN10" s="12">
        <v>4.1428571428571432</v>
      </c>
      <c r="AO10" s="12">
        <v>4.916666666666667</v>
      </c>
      <c r="AP10" s="12">
        <v>4.9090909090909092</v>
      </c>
      <c r="AQ10" s="12">
        <v>4.8181818181818183</v>
      </c>
    </row>
    <row r="11" spans="1:43" ht="24" x14ac:dyDescent="0.2">
      <c r="A11" s="7" t="s">
        <v>121</v>
      </c>
      <c r="B11" s="3">
        <v>15</v>
      </c>
      <c r="C11" s="3">
        <v>8</v>
      </c>
      <c r="D11" s="4">
        <f t="shared" si="0"/>
        <v>0.53333333333333333</v>
      </c>
      <c r="E11" s="3">
        <v>8</v>
      </c>
      <c r="F11" s="4">
        <f t="shared" si="1"/>
        <v>1</v>
      </c>
      <c r="G11" s="2"/>
      <c r="H11" s="4">
        <f t="shared" si="2"/>
        <v>0</v>
      </c>
      <c r="I11" s="12">
        <v>4.5</v>
      </c>
      <c r="J11" s="12">
        <v>4.5</v>
      </c>
      <c r="K11" s="12">
        <v>4.4285714285714288</v>
      </c>
      <c r="L11" s="12">
        <v>4.1428571428571432</v>
      </c>
      <c r="M11" s="12">
        <v>3.25</v>
      </c>
      <c r="N11" s="12">
        <v>4.375</v>
      </c>
      <c r="O11" s="12">
        <v>4.5</v>
      </c>
      <c r="P11" s="12">
        <v>4.5</v>
      </c>
      <c r="Q11" s="12">
        <v>4.625</v>
      </c>
      <c r="R11" s="12">
        <v>4.375</v>
      </c>
      <c r="S11" s="12">
        <v>4.666666666666667</v>
      </c>
      <c r="T11" s="12">
        <v>4.5714285714285712</v>
      </c>
      <c r="U11" s="12">
        <v>4.5</v>
      </c>
      <c r="V11" s="12">
        <v>4.125</v>
      </c>
      <c r="W11" s="12">
        <v>4.5</v>
      </c>
      <c r="X11" s="12">
        <v>3.6</v>
      </c>
      <c r="Y11" s="12">
        <v>4.625</v>
      </c>
      <c r="Z11" s="12">
        <v>4.125</v>
      </c>
      <c r="AA11" s="12">
        <v>4</v>
      </c>
      <c r="AB11" s="12">
        <v>2.625</v>
      </c>
      <c r="AC11" s="12">
        <v>2.5</v>
      </c>
      <c r="AD11" s="12">
        <v>4.125</v>
      </c>
      <c r="AE11" s="12">
        <v>3.875</v>
      </c>
      <c r="AF11" s="12">
        <v>4.625</v>
      </c>
      <c r="AG11" s="12">
        <v>4.375</v>
      </c>
      <c r="AH11" s="12">
        <v>4.25</v>
      </c>
      <c r="AI11" s="12">
        <v>4.375</v>
      </c>
      <c r="AJ11" s="12">
        <v>2.5</v>
      </c>
      <c r="AK11" s="12">
        <v>3.25</v>
      </c>
      <c r="AL11" s="12">
        <v>2.75</v>
      </c>
      <c r="AM11" s="12">
        <v>2</v>
      </c>
      <c r="AN11" s="12">
        <v>3.5714285714285716</v>
      </c>
      <c r="AO11" s="12">
        <v>4.75</v>
      </c>
      <c r="AP11" s="12">
        <v>4.125</v>
      </c>
      <c r="AQ11" s="12">
        <v>4.5</v>
      </c>
    </row>
    <row r="12" spans="1:43" ht="24" x14ac:dyDescent="0.2">
      <c r="A12" s="7" t="s">
        <v>122</v>
      </c>
      <c r="B12" s="3">
        <v>25</v>
      </c>
      <c r="C12" s="3">
        <v>14</v>
      </c>
      <c r="D12" s="4">
        <f t="shared" si="0"/>
        <v>0.56000000000000005</v>
      </c>
      <c r="E12" s="3">
        <v>12</v>
      </c>
      <c r="F12" s="4">
        <f t="shared" si="1"/>
        <v>0.8571428571428571</v>
      </c>
      <c r="G12" s="2">
        <v>2</v>
      </c>
      <c r="H12" s="4">
        <f t="shared" si="2"/>
        <v>0.14285714285714285</v>
      </c>
      <c r="I12" s="12">
        <v>4.5</v>
      </c>
      <c r="J12" s="12">
        <v>4.4285714285714288</v>
      </c>
      <c r="K12" s="12">
        <v>4.583333333333333</v>
      </c>
      <c r="L12" s="12">
        <v>4.5555555555555554</v>
      </c>
      <c r="M12" s="12">
        <v>3.5384615384615383</v>
      </c>
      <c r="N12" s="12">
        <v>4.666666666666667</v>
      </c>
      <c r="O12" s="12">
        <v>4.666666666666667</v>
      </c>
      <c r="P12" s="12">
        <v>4.2142857142857144</v>
      </c>
      <c r="Q12" s="12">
        <v>4.9000000000000004</v>
      </c>
      <c r="R12" s="12">
        <v>4.8</v>
      </c>
      <c r="S12" s="12">
        <v>4.625</v>
      </c>
      <c r="T12" s="12">
        <v>4.7857142857142856</v>
      </c>
      <c r="U12" s="12">
        <v>4.6923076923076925</v>
      </c>
      <c r="V12" s="12">
        <v>4.416666666666667</v>
      </c>
      <c r="W12" s="12">
        <v>4.5</v>
      </c>
      <c r="X12" s="12">
        <v>4.5714285714285712</v>
      </c>
      <c r="Y12" s="12">
        <v>4.4615384615384617</v>
      </c>
      <c r="Z12" s="12">
        <v>4.416666666666667</v>
      </c>
      <c r="AA12" s="12">
        <v>4.4615384615384617</v>
      </c>
      <c r="AB12" s="12">
        <v>3.9285714285714284</v>
      </c>
      <c r="AC12" s="12">
        <v>3.5714285714285716</v>
      </c>
      <c r="AD12" s="12">
        <v>4.2142857142857144</v>
      </c>
      <c r="AE12" s="12">
        <v>4.1818181818181817</v>
      </c>
      <c r="AF12" s="12">
        <v>4.5714285714285712</v>
      </c>
      <c r="AG12" s="12">
        <v>4.2857142857142856</v>
      </c>
      <c r="AH12" s="12">
        <v>4.2857142857142856</v>
      </c>
      <c r="AI12" s="12">
        <v>4.25</v>
      </c>
      <c r="AJ12" s="12">
        <v>3.75</v>
      </c>
      <c r="AK12" s="12">
        <v>3.8461538461538463</v>
      </c>
      <c r="AL12" s="12">
        <v>3.1818181818181817</v>
      </c>
      <c r="AM12" s="12">
        <v>2.8333333333333335</v>
      </c>
      <c r="AN12" s="12">
        <v>3.9090909090909092</v>
      </c>
      <c r="AO12" s="12">
        <v>4.583333333333333</v>
      </c>
      <c r="AP12" s="12">
        <v>4.333333333333333</v>
      </c>
      <c r="AQ12" s="12">
        <v>4.416666666666667</v>
      </c>
    </row>
    <row r="13" spans="1:43" ht="24" x14ac:dyDescent="0.2">
      <c r="A13" s="7" t="s">
        <v>123</v>
      </c>
      <c r="B13" s="3">
        <v>14</v>
      </c>
      <c r="C13" s="3">
        <v>7</v>
      </c>
      <c r="D13" s="4">
        <f t="shared" si="0"/>
        <v>0.5</v>
      </c>
      <c r="E13" s="3">
        <v>7</v>
      </c>
      <c r="F13" s="4">
        <f t="shared" si="1"/>
        <v>1</v>
      </c>
      <c r="G13" s="2"/>
      <c r="H13" s="4">
        <f t="shared" si="2"/>
        <v>0</v>
      </c>
      <c r="I13" s="12">
        <v>4.8571428571428568</v>
      </c>
      <c r="J13" s="12">
        <v>4.8571428571428568</v>
      </c>
      <c r="K13" s="12">
        <v>4.833333333333333</v>
      </c>
      <c r="L13" s="12">
        <v>4.8</v>
      </c>
      <c r="M13" s="12">
        <v>3.8571428571428572</v>
      </c>
      <c r="N13" s="12">
        <v>4.7142857142857144</v>
      </c>
      <c r="O13" s="12">
        <v>5</v>
      </c>
      <c r="P13" s="12">
        <v>5</v>
      </c>
      <c r="Q13" s="12">
        <v>5</v>
      </c>
      <c r="R13" s="12">
        <v>5</v>
      </c>
      <c r="S13" s="12">
        <v>4.5999999999999996</v>
      </c>
      <c r="T13" s="12">
        <v>5</v>
      </c>
      <c r="U13" s="12">
        <v>4.75</v>
      </c>
      <c r="V13" s="12">
        <v>4.833333333333333</v>
      </c>
      <c r="W13" s="12">
        <v>5</v>
      </c>
      <c r="X13" s="12">
        <v>5</v>
      </c>
      <c r="Y13" s="12">
        <v>5</v>
      </c>
      <c r="Z13" s="12">
        <v>4.833333333333333</v>
      </c>
      <c r="AA13" s="12">
        <v>4</v>
      </c>
      <c r="AB13" s="12">
        <v>4.333333333333333</v>
      </c>
      <c r="AC13" s="12">
        <v>4.666666666666667</v>
      </c>
      <c r="AD13" s="12">
        <v>5</v>
      </c>
      <c r="AE13" s="12">
        <v>5</v>
      </c>
      <c r="AF13" s="12">
        <v>4.666666666666667</v>
      </c>
      <c r="AG13" s="12">
        <v>5</v>
      </c>
      <c r="AH13" s="12">
        <v>4.7142857142857144</v>
      </c>
      <c r="AI13" s="12">
        <v>4.333333333333333</v>
      </c>
      <c r="AJ13" s="12">
        <v>3.5</v>
      </c>
      <c r="AK13" s="12">
        <v>4</v>
      </c>
      <c r="AL13" s="12">
        <v>4</v>
      </c>
      <c r="AM13" s="12">
        <v>4</v>
      </c>
      <c r="AN13" s="12">
        <v>3.5</v>
      </c>
      <c r="AO13" s="12">
        <v>4.8571428571428568</v>
      </c>
      <c r="AP13" s="12">
        <v>4.833333333333333</v>
      </c>
      <c r="AQ13" s="12">
        <v>4.8571428571428568</v>
      </c>
    </row>
    <row r="14" spans="1:43" x14ac:dyDescent="0.2">
      <c r="A14" s="7" t="s">
        <v>124</v>
      </c>
      <c r="B14" s="3">
        <v>11</v>
      </c>
      <c r="C14" s="3">
        <v>6</v>
      </c>
      <c r="D14" s="4">
        <f t="shared" si="0"/>
        <v>0.54545454545454541</v>
      </c>
      <c r="E14" s="3">
        <v>5</v>
      </c>
      <c r="F14" s="4">
        <f t="shared" si="1"/>
        <v>0.83333333333333337</v>
      </c>
      <c r="G14" s="2">
        <v>1</v>
      </c>
      <c r="H14" s="4">
        <f t="shared" si="2"/>
        <v>0.16666666666666666</v>
      </c>
      <c r="I14" s="12">
        <v>3.8</v>
      </c>
      <c r="J14" s="12">
        <v>3.3333333333333335</v>
      </c>
      <c r="K14" s="12">
        <v>4.4000000000000004</v>
      </c>
      <c r="L14" s="12">
        <v>4</v>
      </c>
      <c r="M14" s="12">
        <v>2.8333333333333335</v>
      </c>
      <c r="N14" s="12">
        <v>3.8333333333333335</v>
      </c>
      <c r="O14" s="12">
        <v>4.5</v>
      </c>
      <c r="P14" s="12">
        <v>3.1666666666666665</v>
      </c>
      <c r="Q14" s="12">
        <v>4</v>
      </c>
      <c r="R14" s="12">
        <v>2.5</v>
      </c>
      <c r="S14" s="12">
        <v>3</v>
      </c>
      <c r="T14" s="12">
        <v>4.75</v>
      </c>
      <c r="U14" s="12">
        <v>4.5999999999999996</v>
      </c>
      <c r="V14" s="12">
        <v>4</v>
      </c>
      <c r="W14" s="12">
        <v>4</v>
      </c>
      <c r="X14" s="12">
        <v>4.5</v>
      </c>
      <c r="Y14" s="12">
        <v>3.5</v>
      </c>
      <c r="Z14" s="12">
        <v>4.5</v>
      </c>
      <c r="AA14" s="12">
        <v>3.2</v>
      </c>
      <c r="AB14" s="12">
        <v>3</v>
      </c>
      <c r="AC14" s="12">
        <v>2.75</v>
      </c>
      <c r="AD14" s="12">
        <v>4.333333333333333</v>
      </c>
      <c r="AE14" s="12">
        <v>3.3333333333333335</v>
      </c>
      <c r="AF14" s="12">
        <v>4.666666666666667</v>
      </c>
      <c r="AG14" s="12">
        <v>3.6</v>
      </c>
      <c r="AH14" s="12">
        <v>3.6666666666666665</v>
      </c>
      <c r="AI14" s="12">
        <v>3.4</v>
      </c>
      <c r="AJ14" s="12">
        <v>2.8333333333333335</v>
      </c>
      <c r="AK14" s="12">
        <v>3</v>
      </c>
      <c r="AL14" s="12">
        <v>2.6666666666666665</v>
      </c>
      <c r="AM14" s="12">
        <v>1.6666666666666667</v>
      </c>
      <c r="AN14" s="12">
        <v>2.5</v>
      </c>
      <c r="AO14" s="12">
        <v>3.8333333333333335</v>
      </c>
      <c r="AP14" s="12">
        <v>3.6666666666666665</v>
      </c>
      <c r="AQ14" s="12">
        <v>3.6666666666666665</v>
      </c>
    </row>
    <row r="15" spans="1:43" ht="24" x14ac:dyDescent="0.2">
      <c r="A15" s="7" t="s">
        <v>125</v>
      </c>
      <c r="B15" s="3">
        <v>16</v>
      </c>
      <c r="C15" s="3">
        <v>4</v>
      </c>
      <c r="D15" s="4">
        <f t="shared" si="0"/>
        <v>0.25</v>
      </c>
      <c r="E15" s="3">
        <v>4</v>
      </c>
      <c r="F15" s="4">
        <f t="shared" si="1"/>
        <v>1</v>
      </c>
      <c r="G15" s="2"/>
      <c r="H15" s="4">
        <f t="shared" si="2"/>
        <v>0</v>
      </c>
      <c r="I15" s="12">
        <v>5</v>
      </c>
      <c r="J15" s="12">
        <v>5</v>
      </c>
      <c r="K15" s="12">
        <v>5</v>
      </c>
      <c r="L15" s="12">
        <v>4.75</v>
      </c>
      <c r="M15" s="12">
        <v>4.25</v>
      </c>
      <c r="N15" s="12">
        <v>5</v>
      </c>
      <c r="O15" s="12">
        <v>4.5</v>
      </c>
      <c r="P15" s="12">
        <v>5</v>
      </c>
      <c r="Q15" s="12">
        <v>4.75</v>
      </c>
      <c r="R15" s="12">
        <v>4.666666666666667</v>
      </c>
      <c r="S15" s="12"/>
      <c r="T15" s="12">
        <v>5</v>
      </c>
      <c r="U15" s="12">
        <v>4.333333333333333</v>
      </c>
      <c r="V15" s="12">
        <v>4.75</v>
      </c>
      <c r="W15" s="12">
        <v>4.75</v>
      </c>
      <c r="X15" s="12">
        <v>4.5</v>
      </c>
      <c r="Y15" s="12">
        <v>4.75</v>
      </c>
      <c r="Z15" s="12">
        <v>4.5</v>
      </c>
      <c r="AA15" s="12">
        <v>4.5</v>
      </c>
      <c r="AB15" s="12">
        <v>5</v>
      </c>
      <c r="AC15" s="12">
        <v>4.5</v>
      </c>
      <c r="AD15" s="12">
        <v>3.75</v>
      </c>
      <c r="AE15" s="12">
        <v>3.75</v>
      </c>
      <c r="AF15" s="12">
        <v>5</v>
      </c>
      <c r="AG15" s="12">
        <v>4.5</v>
      </c>
      <c r="AH15" s="12">
        <v>4.75</v>
      </c>
      <c r="AI15" s="12">
        <v>4.75</v>
      </c>
      <c r="AJ15" s="12">
        <v>5</v>
      </c>
      <c r="AK15" s="12">
        <v>5</v>
      </c>
      <c r="AL15" s="12"/>
      <c r="AM15" s="12">
        <v>5</v>
      </c>
      <c r="AN15" s="12">
        <v>5</v>
      </c>
      <c r="AO15" s="12">
        <v>4.75</v>
      </c>
      <c r="AP15" s="12">
        <v>4.75</v>
      </c>
      <c r="AQ15" s="12">
        <v>4.75</v>
      </c>
    </row>
    <row r="16" spans="1:43" ht="24" x14ac:dyDescent="0.2">
      <c r="A16" s="7" t="s">
        <v>126</v>
      </c>
      <c r="B16" s="3">
        <v>49</v>
      </c>
      <c r="C16" s="3">
        <v>22</v>
      </c>
      <c r="D16" s="4">
        <f t="shared" si="0"/>
        <v>0.44897959183673469</v>
      </c>
      <c r="E16" s="3">
        <v>15</v>
      </c>
      <c r="F16" s="4">
        <f t="shared" si="1"/>
        <v>0.68181818181818177</v>
      </c>
      <c r="G16" s="2">
        <v>7</v>
      </c>
      <c r="H16" s="4">
        <f t="shared" si="2"/>
        <v>0.31818181818181818</v>
      </c>
      <c r="I16" s="12">
        <v>3.7857142857142856</v>
      </c>
      <c r="J16" s="12">
        <v>4.0999999999999996</v>
      </c>
      <c r="K16" s="12">
        <v>4.4761904761904763</v>
      </c>
      <c r="L16" s="12">
        <v>4.6923076923076925</v>
      </c>
      <c r="M16" s="12">
        <v>3.3181818181818183</v>
      </c>
      <c r="N16" s="12">
        <v>4.5</v>
      </c>
      <c r="O16" s="12">
        <v>4.6818181818181817</v>
      </c>
      <c r="P16" s="12">
        <v>3.7727272727272729</v>
      </c>
      <c r="Q16" s="12">
        <v>4.5999999999999996</v>
      </c>
      <c r="R16" s="12">
        <v>4.4615384615384617</v>
      </c>
      <c r="S16" s="12">
        <v>4.5</v>
      </c>
      <c r="T16" s="12">
        <v>4.5</v>
      </c>
      <c r="U16" s="12">
        <v>4.666666666666667</v>
      </c>
      <c r="V16" s="12">
        <v>4.1333333333333337</v>
      </c>
      <c r="W16" s="12">
        <v>4.3809523809523814</v>
      </c>
      <c r="X16" s="12">
        <v>4</v>
      </c>
      <c r="Y16" s="12">
        <v>4.5999999999999996</v>
      </c>
      <c r="Z16" s="12">
        <v>4.5714285714285712</v>
      </c>
      <c r="AA16" s="12">
        <v>4.117647058823529</v>
      </c>
      <c r="AB16" s="12">
        <v>3.6428571428571428</v>
      </c>
      <c r="AC16" s="12">
        <v>3</v>
      </c>
      <c r="AD16" s="12">
        <v>4.25</v>
      </c>
      <c r="AE16" s="12">
        <v>4.4000000000000004</v>
      </c>
      <c r="AF16" s="12">
        <v>4.7777777777777777</v>
      </c>
      <c r="AG16" s="12">
        <v>4.4000000000000004</v>
      </c>
      <c r="AH16" s="12">
        <v>4.3809523809523814</v>
      </c>
      <c r="AI16" s="12">
        <v>4.2</v>
      </c>
      <c r="AJ16" s="12">
        <v>3.6428571428571428</v>
      </c>
      <c r="AK16" s="12">
        <v>3.75</v>
      </c>
      <c r="AL16" s="12">
        <v>3.6923076923076925</v>
      </c>
      <c r="AM16" s="12">
        <v>3.4166666666666665</v>
      </c>
      <c r="AN16" s="12">
        <v>3.4</v>
      </c>
      <c r="AO16" s="12">
        <v>4.5238095238095237</v>
      </c>
      <c r="AP16" s="12">
        <v>4.2</v>
      </c>
      <c r="AQ16" s="12">
        <v>4.2</v>
      </c>
    </row>
    <row r="17" spans="1:43" x14ac:dyDescent="0.2">
      <c r="A17" s="7" t="s">
        <v>127</v>
      </c>
      <c r="B17" s="3">
        <v>8</v>
      </c>
      <c r="C17" s="3">
        <v>3</v>
      </c>
      <c r="D17" s="4">
        <f t="shared" si="0"/>
        <v>0.375</v>
      </c>
      <c r="E17" s="3">
        <v>3</v>
      </c>
      <c r="F17" s="4">
        <f t="shared" si="1"/>
        <v>1</v>
      </c>
      <c r="G17" s="2"/>
      <c r="H17" s="4">
        <f t="shared" si="2"/>
        <v>0</v>
      </c>
      <c r="I17" s="12">
        <v>4.666666666666667</v>
      </c>
      <c r="J17" s="12">
        <v>4.666666666666667</v>
      </c>
      <c r="K17" s="12">
        <v>3.3333333333333335</v>
      </c>
      <c r="L17" s="12">
        <v>4</v>
      </c>
      <c r="M17" s="12">
        <v>3.6666666666666665</v>
      </c>
      <c r="N17" s="12">
        <v>5</v>
      </c>
      <c r="O17" s="12">
        <v>5</v>
      </c>
      <c r="P17" s="12">
        <v>4.666666666666667</v>
      </c>
      <c r="Q17" s="12">
        <v>5</v>
      </c>
      <c r="R17" s="12">
        <v>5</v>
      </c>
      <c r="S17" s="12">
        <v>5</v>
      </c>
      <c r="T17" s="12">
        <v>5</v>
      </c>
      <c r="U17" s="12">
        <v>5</v>
      </c>
      <c r="V17" s="12">
        <v>5</v>
      </c>
      <c r="W17" s="12">
        <v>4.666666666666667</v>
      </c>
      <c r="X17" s="12">
        <v>5</v>
      </c>
      <c r="Y17" s="12">
        <v>4.666666666666667</v>
      </c>
      <c r="Z17" s="12">
        <v>5</v>
      </c>
      <c r="AA17" s="12">
        <v>5</v>
      </c>
      <c r="AB17" s="12">
        <v>2</v>
      </c>
      <c r="AC17" s="12">
        <v>2.3333333333333335</v>
      </c>
      <c r="AD17" s="12">
        <v>4.666666666666667</v>
      </c>
      <c r="AE17" s="12">
        <v>3</v>
      </c>
      <c r="AF17" s="12">
        <v>5</v>
      </c>
      <c r="AG17" s="12">
        <v>4</v>
      </c>
      <c r="AH17" s="12">
        <v>4.333333333333333</v>
      </c>
      <c r="AI17" s="12">
        <v>4.333333333333333</v>
      </c>
      <c r="AJ17" s="12">
        <v>2.6666666666666665</v>
      </c>
      <c r="AK17" s="12">
        <v>3.6666666666666665</v>
      </c>
      <c r="AL17" s="12">
        <v>3.3333333333333335</v>
      </c>
      <c r="AM17" s="12">
        <v>2.6666666666666665</v>
      </c>
      <c r="AN17" s="12">
        <v>3.5</v>
      </c>
      <c r="AO17" s="12">
        <v>4.666666666666667</v>
      </c>
      <c r="AP17" s="12">
        <v>4.333333333333333</v>
      </c>
      <c r="AQ17" s="12">
        <v>4.333333333333333</v>
      </c>
    </row>
    <row r="18" spans="1:43" ht="24" x14ac:dyDescent="0.2">
      <c r="A18" s="7" t="s">
        <v>128</v>
      </c>
      <c r="B18" s="3">
        <v>6</v>
      </c>
      <c r="C18" s="3">
        <v>3</v>
      </c>
      <c r="D18" s="4">
        <f t="shared" si="0"/>
        <v>0.5</v>
      </c>
      <c r="E18" s="3">
        <v>3</v>
      </c>
      <c r="F18" s="4">
        <f t="shared" si="1"/>
        <v>1</v>
      </c>
      <c r="G18" s="2"/>
      <c r="H18" s="4">
        <f t="shared" si="2"/>
        <v>0</v>
      </c>
      <c r="I18" s="12">
        <v>5</v>
      </c>
      <c r="J18" s="12">
        <v>4.666666666666667</v>
      </c>
      <c r="K18" s="12">
        <v>4.666666666666667</v>
      </c>
      <c r="L18" s="12">
        <v>3.6666666666666665</v>
      </c>
      <c r="M18" s="12">
        <v>4</v>
      </c>
      <c r="N18" s="12">
        <v>5</v>
      </c>
      <c r="O18" s="12">
        <v>5</v>
      </c>
      <c r="P18" s="12">
        <v>4.666666666666667</v>
      </c>
      <c r="Q18" s="12">
        <v>5</v>
      </c>
      <c r="R18" s="12">
        <v>4.666666666666667</v>
      </c>
      <c r="S18" s="12">
        <v>5</v>
      </c>
      <c r="T18" s="12">
        <v>3.6666666666666665</v>
      </c>
      <c r="U18" s="12">
        <v>5</v>
      </c>
      <c r="V18" s="12">
        <v>5</v>
      </c>
      <c r="W18" s="12">
        <v>3.3333333333333335</v>
      </c>
      <c r="X18" s="12">
        <v>3</v>
      </c>
      <c r="Y18" s="12">
        <v>3.3333333333333335</v>
      </c>
      <c r="Z18" s="12">
        <v>4.333333333333333</v>
      </c>
      <c r="AA18" s="12">
        <v>4</v>
      </c>
      <c r="AB18" s="12">
        <v>4.333333333333333</v>
      </c>
      <c r="AC18" s="12">
        <v>4.666666666666667</v>
      </c>
      <c r="AD18" s="12">
        <v>3</v>
      </c>
      <c r="AE18" s="12">
        <v>3.5</v>
      </c>
      <c r="AF18" s="12">
        <v>4.666666666666667</v>
      </c>
      <c r="AG18" s="12">
        <v>3.3333333333333335</v>
      </c>
      <c r="AH18" s="12">
        <v>4.666666666666667</v>
      </c>
      <c r="AI18" s="12">
        <v>5</v>
      </c>
      <c r="AJ18" s="12">
        <v>3.5</v>
      </c>
      <c r="AK18" s="12">
        <v>3.5</v>
      </c>
      <c r="AL18" s="12">
        <v>2.5</v>
      </c>
      <c r="AM18" s="12">
        <v>2.5</v>
      </c>
      <c r="AN18" s="12">
        <v>3</v>
      </c>
      <c r="AO18" s="12">
        <v>5</v>
      </c>
      <c r="AP18" s="12">
        <v>5</v>
      </c>
      <c r="AQ18" s="12">
        <v>5</v>
      </c>
    </row>
    <row r="19" spans="1:43" ht="24" x14ac:dyDescent="0.2">
      <c r="A19" s="7" t="s">
        <v>129</v>
      </c>
      <c r="B19" s="3">
        <v>58</v>
      </c>
      <c r="C19" s="3">
        <v>27</v>
      </c>
      <c r="D19" s="4">
        <f t="shared" si="0"/>
        <v>0.46551724137931033</v>
      </c>
      <c r="E19" s="3">
        <v>21</v>
      </c>
      <c r="F19" s="4">
        <f t="shared" si="1"/>
        <v>0.77777777777777779</v>
      </c>
      <c r="G19" s="2">
        <v>6</v>
      </c>
      <c r="H19" s="4">
        <f t="shared" si="2"/>
        <v>0.22222222222222221</v>
      </c>
      <c r="I19" s="12">
        <v>4.333333333333333</v>
      </c>
      <c r="J19" s="12">
        <v>4.5199999999999996</v>
      </c>
      <c r="K19" s="12">
        <v>4.5925925925925926</v>
      </c>
      <c r="L19" s="12">
        <v>4.6470588235294121</v>
      </c>
      <c r="M19" s="12">
        <v>3.64</v>
      </c>
      <c r="N19" s="12">
        <v>4.615384615384615</v>
      </c>
      <c r="O19" s="12">
        <v>4.5</v>
      </c>
      <c r="P19" s="12">
        <v>4.1538461538461542</v>
      </c>
      <c r="Q19" s="12">
        <v>4.5714285714285712</v>
      </c>
      <c r="R19" s="12">
        <v>4.4736842105263159</v>
      </c>
      <c r="S19" s="12">
        <v>4.5555555555555554</v>
      </c>
      <c r="T19" s="12">
        <v>4.5555555555555554</v>
      </c>
      <c r="U19" s="12">
        <v>4.5925925925925926</v>
      </c>
      <c r="V19" s="12">
        <v>4.1904761904761907</v>
      </c>
      <c r="W19" s="12">
        <v>4.2592592592592595</v>
      </c>
      <c r="X19" s="12">
        <v>4</v>
      </c>
      <c r="Y19" s="12">
        <v>4.3461538461538458</v>
      </c>
      <c r="Z19" s="12">
        <v>4.4761904761904763</v>
      </c>
      <c r="AA19" s="12">
        <v>4.0384615384615383</v>
      </c>
      <c r="AB19" s="12">
        <v>3.6086956521739131</v>
      </c>
      <c r="AC19" s="12">
        <v>3.4230769230769229</v>
      </c>
      <c r="AD19" s="12">
        <v>4.0740740740740744</v>
      </c>
      <c r="AE19" s="12">
        <v>4.1818181818181817</v>
      </c>
      <c r="AF19" s="12">
        <v>4.5185185185185182</v>
      </c>
      <c r="AG19" s="12">
        <v>4.0740740740740744</v>
      </c>
      <c r="AH19" s="12">
        <v>4.4615384615384617</v>
      </c>
      <c r="AI19" s="12">
        <v>4.4285714285714288</v>
      </c>
      <c r="AJ19" s="12">
        <v>3.625</v>
      </c>
      <c r="AK19" s="12">
        <v>3.7916666666666665</v>
      </c>
      <c r="AL19" s="12">
        <v>3.2083333333333335</v>
      </c>
      <c r="AM19" s="12">
        <v>2.4166666666666665</v>
      </c>
      <c r="AN19" s="12">
        <v>3.5</v>
      </c>
      <c r="AO19" s="12">
        <v>4.615384615384615</v>
      </c>
      <c r="AP19" s="12">
        <v>4.4615384615384617</v>
      </c>
      <c r="AQ19" s="12">
        <v>4.4230769230769234</v>
      </c>
    </row>
    <row r="20" spans="1:43" x14ac:dyDescent="0.2">
      <c r="A20" s="7" t="s">
        <v>130</v>
      </c>
      <c r="B20" s="3">
        <v>32</v>
      </c>
      <c r="C20" s="3">
        <v>16</v>
      </c>
      <c r="D20" s="4">
        <f t="shared" si="0"/>
        <v>0.5</v>
      </c>
      <c r="E20" s="3">
        <v>12</v>
      </c>
      <c r="F20" s="4">
        <f t="shared" si="1"/>
        <v>0.75</v>
      </c>
      <c r="G20" s="2">
        <v>4</v>
      </c>
      <c r="H20" s="4">
        <f t="shared" si="2"/>
        <v>0.25</v>
      </c>
      <c r="I20" s="12">
        <v>3.8333333333333335</v>
      </c>
      <c r="J20" s="12">
        <v>4</v>
      </c>
      <c r="K20" s="12">
        <v>4.125</v>
      </c>
      <c r="L20" s="12">
        <v>4.25</v>
      </c>
      <c r="M20" s="12">
        <v>3.1875</v>
      </c>
      <c r="N20" s="12">
        <v>4.1875</v>
      </c>
      <c r="O20" s="12">
        <v>4.1875</v>
      </c>
      <c r="P20" s="12">
        <v>3.5</v>
      </c>
      <c r="Q20" s="12">
        <v>4.5</v>
      </c>
      <c r="R20" s="12">
        <v>4.166666666666667</v>
      </c>
      <c r="S20" s="12">
        <v>3.8333333333333335</v>
      </c>
      <c r="T20" s="12">
        <v>4.75</v>
      </c>
      <c r="U20" s="12">
        <v>4.4375</v>
      </c>
      <c r="V20" s="12">
        <v>3.9090909090909092</v>
      </c>
      <c r="W20" s="12">
        <v>4.625</v>
      </c>
      <c r="X20" s="12">
        <v>3.4545454545454546</v>
      </c>
      <c r="Y20" s="12">
        <v>4.5</v>
      </c>
      <c r="Z20" s="12">
        <v>4.4545454545454541</v>
      </c>
      <c r="AA20" s="12">
        <v>4</v>
      </c>
      <c r="AB20" s="12">
        <v>3.7142857142857144</v>
      </c>
      <c r="AC20" s="12">
        <v>3.1875</v>
      </c>
      <c r="AD20" s="12">
        <v>4.1875</v>
      </c>
      <c r="AE20" s="12">
        <v>3.8571428571428572</v>
      </c>
      <c r="AF20" s="12">
        <v>4.333333333333333</v>
      </c>
      <c r="AG20" s="12">
        <v>4.4000000000000004</v>
      </c>
      <c r="AH20" s="12">
        <v>3.6875</v>
      </c>
      <c r="AI20" s="12">
        <v>3.8333333333333335</v>
      </c>
      <c r="AJ20" s="12">
        <v>3.3846153846153846</v>
      </c>
      <c r="AK20" s="12">
        <v>3.3076923076923075</v>
      </c>
      <c r="AL20" s="12">
        <v>3.1538461538461537</v>
      </c>
      <c r="AM20" s="12">
        <v>2.7692307692307692</v>
      </c>
      <c r="AN20" s="12">
        <v>3.75</v>
      </c>
      <c r="AO20" s="12">
        <v>4.25</v>
      </c>
      <c r="AP20" s="12">
        <v>4.1333333333333337</v>
      </c>
      <c r="AQ20" s="12">
        <v>4.0714285714285712</v>
      </c>
    </row>
    <row r="21" spans="1:43" x14ac:dyDescent="0.2">
      <c r="A21" s="7" t="s">
        <v>131</v>
      </c>
      <c r="B21" s="3">
        <v>36</v>
      </c>
      <c r="C21" s="3">
        <v>19</v>
      </c>
      <c r="D21" s="4">
        <f t="shared" si="0"/>
        <v>0.52777777777777779</v>
      </c>
      <c r="E21" s="3">
        <v>18</v>
      </c>
      <c r="F21" s="4">
        <f t="shared" si="1"/>
        <v>0.94736842105263153</v>
      </c>
      <c r="G21" s="2">
        <v>1</v>
      </c>
      <c r="H21" s="4">
        <f t="shared" si="2"/>
        <v>5.2631578947368418E-2</v>
      </c>
      <c r="I21" s="12">
        <v>3.6470588235294117</v>
      </c>
      <c r="J21" s="12">
        <v>3.6111111111111112</v>
      </c>
      <c r="K21" s="12">
        <v>3.5263157894736841</v>
      </c>
      <c r="L21" s="12">
        <v>3.3888888888888888</v>
      </c>
      <c r="M21" s="12">
        <v>3.1052631578947367</v>
      </c>
      <c r="N21" s="12">
        <v>4.5</v>
      </c>
      <c r="O21" s="12">
        <v>4.5</v>
      </c>
      <c r="P21" s="12">
        <v>3.6315789473684212</v>
      </c>
      <c r="Q21" s="12">
        <v>4.5</v>
      </c>
      <c r="R21" s="12">
        <v>4.2857142857142856</v>
      </c>
      <c r="S21" s="12">
        <v>4.833333333333333</v>
      </c>
      <c r="T21" s="12">
        <v>4.7222222222222223</v>
      </c>
      <c r="U21" s="12">
        <v>4.4736842105263159</v>
      </c>
      <c r="V21" s="12">
        <v>3.3888888888888888</v>
      </c>
      <c r="W21" s="12">
        <v>3.6315789473684212</v>
      </c>
      <c r="X21" s="12">
        <v>2.875</v>
      </c>
      <c r="Y21" s="12">
        <v>3.4736842105263159</v>
      </c>
      <c r="Z21" s="12">
        <v>4.666666666666667</v>
      </c>
      <c r="AA21" s="12">
        <v>4.0769230769230766</v>
      </c>
      <c r="AB21" s="12">
        <v>4.1538461538461542</v>
      </c>
      <c r="AC21" s="12">
        <v>3.3076923076923075</v>
      </c>
      <c r="AD21" s="12">
        <v>3.4736842105263159</v>
      </c>
      <c r="AE21" s="12">
        <v>3</v>
      </c>
      <c r="AF21" s="12">
        <v>4.6315789473684212</v>
      </c>
      <c r="AG21" s="12">
        <v>3.5263157894736841</v>
      </c>
      <c r="AH21" s="12">
        <v>3.7894736842105261</v>
      </c>
      <c r="AI21" s="12">
        <v>3.7777777777777777</v>
      </c>
      <c r="AJ21" s="12">
        <v>3.25</v>
      </c>
      <c r="AK21" s="12">
        <v>3.7647058823529411</v>
      </c>
      <c r="AL21" s="12">
        <v>2.75</v>
      </c>
      <c r="AM21" s="12">
        <v>1.8125</v>
      </c>
      <c r="AN21" s="12">
        <v>3.7647058823529411</v>
      </c>
      <c r="AO21" s="12">
        <v>4.2666666666666666</v>
      </c>
      <c r="AP21" s="12">
        <v>3.6842105263157894</v>
      </c>
      <c r="AQ21" s="12">
        <v>3.6842105263157894</v>
      </c>
    </row>
    <row r="22" spans="1:43" x14ac:dyDescent="0.2">
      <c r="A22" s="7" t="s">
        <v>132</v>
      </c>
      <c r="B22" s="3">
        <v>31</v>
      </c>
      <c r="C22" s="3">
        <v>18</v>
      </c>
      <c r="D22" s="4">
        <f t="shared" si="0"/>
        <v>0.58064516129032262</v>
      </c>
      <c r="E22" s="3">
        <v>16</v>
      </c>
      <c r="F22" s="4">
        <f t="shared" si="1"/>
        <v>0.88888888888888884</v>
      </c>
      <c r="G22" s="2">
        <v>2</v>
      </c>
      <c r="H22" s="4">
        <f t="shared" si="2"/>
        <v>0.1111111111111111</v>
      </c>
      <c r="I22" s="12">
        <v>3.9375</v>
      </c>
      <c r="J22" s="12">
        <v>4.0625</v>
      </c>
      <c r="K22" s="12">
        <v>4.3529411764705879</v>
      </c>
      <c r="L22" s="12">
        <v>4</v>
      </c>
      <c r="M22" s="12">
        <v>3.8888888888888888</v>
      </c>
      <c r="N22" s="12">
        <v>4.4444444444444446</v>
      </c>
      <c r="O22" s="12">
        <v>4.5</v>
      </c>
      <c r="P22" s="12">
        <v>4.0555555555555554</v>
      </c>
      <c r="Q22" s="12">
        <v>4.375</v>
      </c>
      <c r="R22" s="12">
        <v>4.2307692307692308</v>
      </c>
      <c r="S22" s="12">
        <v>4</v>
      </c>
      <c r="T22" s="12">
        <v>4.4705882352941178</v>
      </c>
      <c r="U22" s="12">
        <v>4.6111111111111107</v>
      </c>
      <c r="V22" s="12">
        <v>3.8125</v>
      </c>
      <c r="W22" s="12">
        <v>4.2222222222222223</v>
      </c>
      <c r="X22" s="12">
        <v>3.4666666666666668</v>
      </c>
      <c r="Y22" s="12">
        <v>4.1875</v>
      </c>
      <c r="Z22" s="12">
        <v>4.5</v>
      </c>
      <c r="AA22" s="12">
        <v>4.0588235294117645</v>
      </c>
      <c r="AB22" s="12">
        <v>3.7857142857142856</v>
      </c>
      <c r="AC22" s="12">
        <v>3.4375</v>
      </c>
      <c r="AD22" s="12">
        <v>4.2222222222222223</v>
      </c>
      <c r="AE22" s="12">
        <v>3.6875</v>
      </c>
      <c r="AF22" s="12">
        <v>4.333333333333333</v>
      </c>
      <c r="AG22" s="12">
        <v>4.0555555555555554</v>
      </c>
      <c r="AH22" s="12">
        <v>4.2222222222222223</v>
      </c>
      <c r="AI22" s="12">
        <v>4.0625</v>
      </c>
      <c r="AJ22" s="12">
        <v>3.7272727272727271</v>
      </c>
      <c r="AK22" s="12">
        <v>3.4545454545454546</v>
      </c>
      <c r="AL22" s="12">
        <v>3.3636363636363638</v>
      </c>
      <c r="AM22" s="12">
        <v>3</v>
      </c>
      <c r="AN22" s="12">
        <v>3.4545454545454546</v>
      </c>
      <c r="AO22" s="12">
        <v>4.4444444444444446</v>
      </c>
      <c r="AP22" s="12">
        <v>3.8888888888888888</v>
      </c>
      <c r="AQ22" s="12">
        <v>4</v>
      </c>
    </row>
    <row r="23" spans="1:43" x14ac:dyDescent="0.2">
      <c r="A23" s="7" t="s">
        <v>133</v>
      </c>
      <c r="B23" s="3">
        <v>29</v>
      </c>
      <c r="C23" s="3">
        <v>9</v>
      </c>
      <c r="D23" s="4">
        <f t="shared" si="0"/>
        <v>0.31034482758620691</v>
      </c>
      <c r="E23" s="3">
        <v>5</v>
      </c>
      <c r="F23" s="4">
        <f t="shared" si="1"/>
        <v>0.55555555555555558</v>
      </c>
      <c r="G23" s="2">
        <v>4</v>
      </c>
      <c r="H23" s="4">
        <f t="shared" si="2"/>
        <v>0.44444444444444442</v>
      </c>
      <c r="I23" s="12">
        <v>4.4000000000000004</v>
      </c>
      <c r="J23" s="12">
        <v>3.5714285714285716</v>
      </c>
      <c r="K23" s="12">
        <v>3.5714285714285716</v>
      </c>
      <c r="L23" s="12">
        <v>4.2</v>
      </c>
      <c r="M23" s="12">
        <v>3.8888888888888888</v>
      </c>
      <c r="N23" s="12">
        <v>4</v>
      </c>
      <c r="O23" s="12">
        <v>4.375</v>
      </c>
      <c r="P23" s="12">
        <v>4.333333333333333</v>
      </c>
      <c r="Q23" s="12">
        <v>4.8</v>
      </c>
      <c r="R23" s="12">
        <v>4.25</v>
      </c>
      <c r="S23" s="12">
        <v>4.333333333333333</v>
      </c>
      <c r="T23" s="12">
        <v>4.5714285714285712</v>
      </c>
      <c r="U23" s="12">
        <v>4.375</v>
      </c>
      <c r="V23" s="12">
        <v>2.8</v>
      </c>
      <c r="W23" s="12">
        <v>3.5555555555555554</v>
      </c>
      <c r="X23" s="12">
        <v>2.4</v>
      </c>
      <c r="Y23" s="12">
        <v>3.8333333333333335</v>
      </c>
      <c r="Z23" s="12">
        <v>4.5999999999999996</v>
      </c>
      <c r="AA23" s="12">
        <v>2.8888888888888888</v>
      </c>
      <c r="AB23" s="12">
        <v>2.5714285714285716</v>
      </c>
      <c r="AC23" s="12">
        <v>2.625</v>
      </c>
      <c r="AD23" s="12">
        <v>3.1111111111111112</v>
      </c>
      <c r="AE23" s="12">
        <v>2.6666666666666665</v>
      </c>
      <c r="AF23" s="12">
        <v>4.4285714285714288</v>
      </c>
      <c r="AG23" s="12">
        <v>3.4285714285714284</v>
      </c>
      <c r="AH23" s="12">
        <v>4.2222222222222223</v>
      </c>
      <c r="AI23" s="12">
        <v>4.2</v>
      </c>
      <c r="AJ23" s="12">
        <v>2</v>
      </c>
      <c r="AK23" s="12">
        <v>2.2000000000000002</v>
      </c>
      <c r="AL23" s="12">
        <v>2.5</v>
      </c>
      <c r="AM23" s="12">
        <v>1.6666666666666667</v>
      </c>
      <c r="AN23" s="12">
        <v>3.3333333333333335</v>
      </c>
      <c r="AO23" s="12">
        <v>3.875</v>
      </c>
      <c r="AP23" s="12">
        <v>3.8</v>
      </c>
      <c r="AQ23" s="12">
        <v>3.3333333333333335</v>
      </c>
    </row>
    <row r="24" spans="1:43" x14ac:dyDescent="0.2">
      <c r="A24" s="7" t="s">
        <v>134</v>
      </c>
      <c r="B24" s="3">
        <v>11</v>
      </c>
      <c r="C24" s="3">
        <v>4</v>
      </c>
      <c r="D24" s="4">
        <f t="shared" si="0"/>
        <v>0.36363636363636365</v>
      </c>
      <c r="E24" s="3">
        <v>3</v>
      </c>
      <c r="F24" s="4">
        <f t="shared" si="1"/>
        <v>0.75</v>
      </c>
      <c r="G24" s="2">
        <v>1</v>
      </c>
      <c r="H24" s="4">
        <f t="shared" si="2"/>
        <v>0.25</v>
      </c>
      <c r="I24" s="12">
        <v>4.333333333333333</v>
      </c>
      <c r="J24" s="12">
        <v>4.25</v>
      </c>
      <c r="K24" s="12">
        <v>4.5</v>
      </c>
      <c r="L24" s="12">
        <v>4.333333333333333</v>
      </c>
      <c r="M24" s="12">
        <v>3.75</v>
      </c>
      <c r="N24" s="12">
        <v>4.25</v>
      </c>
      <c r="O24" s="12">
        <v>4</v>
      </c>
      <c r="P24" s="12">
        <v>4</v>
      </c>
      <c r="Q24" s="12">
        <v>4.333333333333333</v>
      </c>
      <c r="R24" s="12">
        <v>4</v>
      </c>
      <c r="S24" s="12">
        <v>5</v>
      </c>
      <c r="T24" s="12">
        <v>4.5</v>
      </c>
      <c r="U24" s="12">
        <v>4.25</v>
      </c>
      <c r="V24" s="12">
        <v>4</v>
      </c>
      <c r="W24" s="12">
        <v>4.25</v>
      </c>
      <c r="X24" s="12">
        <v>4.333333333333333</v>
      </c>
      <c r="Y24" s="12">
        <v>4.25</v>
      </c>
      <c r="Z24" s="12">
        <v>4</v>
      </c>
      <c r="AA24" s="12">
        <v>3</v>
      </c>
      <c r="AB24" s="12">
        <v>3</v>
      </c>
      <c r="AC24" s="12">
        <v>3</v>
      </c>
      <c r="AD24" s="12">
        <v>4.25</v>
      </c>
      <c r="AE24" s="12">
        <v>3.6666666666666665</v>
      </c>
      <c r="AF24" s="12">
        <v>4</v>
      </c>
      <c r="AG24" s="12">
        <v>4.5</v>
      </c>
      <c r="AH24" s="12">
        <v>4</v>
      </c>
      <c r="AI24" s="12">
        <v>4</v>
      </c>
      <c r="AJ24" s="12">
        <v>3</v>
      </c>
      <c r="AK24" s="12">
        <v>3</v>
      </c>
      <c r="AL24" s="12">
        <v>2.6666666666666665</v>
      </c>
      <c r="AM24" s="12">
        <v>2.6666666666666665</v>
      </c>
      <c r="AN24" s="12">
        <v>3</v>
      </c>
      <c r="AO24" s="12">
        <v>4.25</v>
      </c>
      <c r="AP24" s="12">
        <v>4.25</v>
      </c>
      <c r="AQ24" s="12">
        <v>4.25</v>
      </c>
    </row>
    <row r="25" spans="1:43" ht="24" x14ac:dyDescent="0.2">
      <c r="A25" s="7" t="s">
        <v>135</v>
      </c>
      <c r="B25" s="3">
        <v>9</v>
      </c>
      <c r="C25" s="3">
        <v>4</v>
      </c>
      <c r="D25" s="4">
        <f t="shared" si="0"/>
        <v>0.44444444444444442</v>
      </c>
      <c r="E25" s="3">
        <v>3</v>
      </c>
      <c r="F25" s="4">
        <f t="shared" si="1"/>
        <v>0.75</v>
      </c>
      <c r="G25" s="2">
        <v>1</v>
      </c>
      <c r="H25" s="4">
        <f t="shared" si="2"/>
        <v>0.25</v>
      </c>
      <c r="I25" s="12">
        <v>4.333333333333333</v>
      </c>
      <c r="J25" s="12">
        <v>4.75</v>
      </c>
      <c r="K25" s="12">
        <v>4.75</v>
      </c>
      <c r="L25" s="12">
        <v>4.333333333333333</v>
      </c>
      <c r="M25" s="12">
        <v>3.5</v>
      </c>
      <c r="N25" s="12">
        <v>4.5</v>
      </c>
      <c r="O25" s="12">
        <v>4.5</v>
      </c>
      <c r="P25" s="12">
        <v>3</v>
      </c>
      <c r="Q25" s="12">
        <v>4.333333333333333</v>
      </c>
      <c r="R25" s="12">
        <v>4.666666666666667</v>
      </c>
      <c r="S25" s="12">
        <v>4</v>
      </c>
      <c r="T25" s="12">
        <v>4.75</v>
      </c>
      <c r="U25" s="12">
        <v>4.75</v>
      </c>
      <c r="V25" s="12">
        <v>5</v>
      </c>
      <c r="W25" s="12">
        <v>3.75</v>
      </c>
      <c r="X25" s="12">
        <v>2.5</v>
      </c>
      <c r="Y25" s="12">
        <v>5</v>
      </c>
      <c r="Z25" s="12">
        <v>4</v>
      </c>
      <c r="AA25" s="12">
        <v>4.75</v>
      </c>
      <c r="AB25" s="12">
        <v>5</v>
      </c>
      <c r="AC25" s="12">
        <v>2.6666666666666665</v>
      </c>
      <c r="AD25" s="12">
        <v>4.75</v>
      </c>
      <c r="AE25" s="12">
        <v>4.333333333333333</v>
      </c>
      <c r="AF25" s="12">
        <v>4.5</v>
      </c>
      <c r="AG25" s="12">
        <v>4.75</v>
      </c>
      <c r="AH25" s="12">
        <v>3.75</v>
      </c>
      <c r="AI25" s="12">
        <v>5</v>
      </c>
      <c r="AJ25" s="12">
        <v>4</v>
      </c>
      <c r="AK25" s="12">
        <v>3</v>
      </c>
      <c r="AL25" s="12">
        <v>3.5</v>
      </c>
      <c r="AM25" s="12">
        <v>3.5</v>
      </c>
      <c r="AN25" s="12">
        <v>3.5</v>
      </c>
      <c r="AO25" s="12">
        <v>4</v>
      </c>
      <c r="AP25" s="12">
        <v>4</v>
      </c>
      <c r="AQ25" s="12">
        <v>4</v>
      </c>
    </row>
    <row r="26" spans="1:43" x14ac:dyDescent="0.2">
      <c r="A26" s="7" t="s">
        <v>136</v>
      </c>
      <c r="B26" s="3">
        <v>23</v>
      </c>
      <c r="C26" s="3">
        <v>13</v>
      </c>
      <c r="D26" s="4">
        <f t="shared" si="0"/>
        <v>0.56521739130434778</v>
      </c>
      <c r="E26" s="3">
        <v>12</v>
      </c>
      <c r="F26" s="4">
        <f t="shared" si="1"/>
        <v>0.92307692307692313</v>
      </c>
      <c r="G26" s="2">
        <v>1</v>
      </c>
      <c r="H26" s="4">
        <f t="shared" si="2"/>
        <v>7.6923076923076927E-2</v>
      </c>
      <c r="I26" s="12">
        <v>4.416666666666667</v>
      </c>
      <c r="J26" s="12">
        <v>4.3076923076923075</v>
      </c>
      <c r="K26" s="12">
        <v>4.4615384615384617</v>
      </c>
      <c r="L26" s="12">
        <v>4.75</v>
      </c>
      <c r="M26" s="12">
        <v>4.3076923076923075</v>
      </c>
      <c r="N26" s="12">
        <v>4.384615384615385</v>
      </c>
      <c r="O26" s="12">
        <v>4.2307692307692308</v>
      </c>
      <c r="P26" s="12">
        <v>4</v>
      </c>
      <c r="Q26" s="12">
        <v>4.5</v>
      </c>
      <c r="R26" s="12">
        <v>4.5</v>
      </c>
      <c r="S26" s="12">
        <v>4.166666666666667</v>
      </c>
      <c r="T26" s="12">
        <v>4.2307692307692308</v>
      </c>
      <c r="U26" s="12">
        <v>4.384615384615385</v>
      </c>
      <c r="V26" s="12">
        <v>3.9166666666666665</v>
      </c>
      <c r="W26" s="12">
        <v>3.6153846153846154</v>
      </c>
      <c r="X26" s="12">
        <v>3.7777777777777777</v>
      </c>
      <c r="Y26" s="12">
        <v>4.1818181818181817</v>
      </c>
      <c r="Z26" s="12">
        <v>4.333333333333333</v>
      </c>
      <c r="AA26" s="12">
        <v>4.125</v>
      </c>
      <c r="AB26" s="12">
        <v>3.9166666666666665</v>
      </c>
      <c r="AC26" s="12">
        <v>3.6363636363636362</v>
      </c>
      <c r="AD26" s="12">
        <v>3.6153846153846154</v>
      </c>
      <c r="AE26" s="12">
        <v>3.3636363636363638</v>
      </c>
      <c r="AF26" s="12">
        <v>4.25</v>
      </c>
      <c r="AG26" s="12">
        <v>3.7692307692307692</v>
      </c>
      <c r="AH26" s="12">
        <v>4.3076923076923075</v>
      </c>
      <c r="AI26" s="12">
        <v>4.416666666666667</v>
      </c>
      <c r="AJ26" s="12">
        <v>2.8461538461538463</v>
      </c>
      <c r="AK26" s="12">
        <v>2.6923076923076925</v>
      </c>
      <c r="AL26" s="12">
        <v>2.6153846153846154</v>
      </c>
      <c r="AM26" s="12">
        <v>2.25</v>
      </c>
      <c r="AN26" s="12">
        <v>2.7272727272727271</v>
      </c>
      <c r="AO26" s="12">
        <v>4.384615384615385</v>
      </c>
      <c r="AP26" s="12">
        <v>4.5</v>
      </c>
      <c r="AQ26" s="12">
        <v>4.416666666666667</v>
      </c>
    </row>
    <row r="27" spans="1:43" x14ac:dyDescent="0.2">
      <c r="A27" s="7" t="s">
        <v>137</v>
      </c>
      <c r="B27" s="3">
        <v>9</v>
      </c>
      <c r="C27" s="3">
        <v>7</v>
      </c>
      <c r="D27" s="4">
        <f t="shared" si="0"/>
        <v>0.77777777777777779</v>
      </c>
      <c r="E27" s="3">
        <v>6</v>
      </c>
      <c r="F27" s="4">
        <f t="shared" si="1"/>
        <v>0.8571428571428571</v>
      </c>
      <c r="G27" s="2">
        <v>1</v>
      </c>
      <c r="H27" s="4">
        <f t="shared" si="2"/>
        <v>0.14285714285714285</v>
      </c>
      <c r="I27" s="12">
        <v>4.5</v>
      </c>
      <c r="J27" s="12">
        <v>4.333333333333333</v>
      </c>
      <c r="K27" s="12">
        <v>4.333333333333333</v>
      </c>
      <c r="L27" s="12">
        <v>3.4</v>
      </c>
      <c r="M27" s="12">
        <v>3</v>
      </c>
      <c r="N27" s="12">
        <v>4.333333333333333</v>
      </c>
      <c r="O27" s="12">
        <v>4.833333333333333</v>
      </c>
      <c r="P27" s="12">
        <v>3.8333333333333335</v>
      </c>
      <c r="Q27" s="12">
        <v>4.333333333333333</v>
      </c>
      <c r="R27" s="12">
        <v>4.25</v>
      </c>
      <c r="S27" s="12">
        <v>4.4000000000000004</v>
      </c>
      <c r="T27" s="12">
        <v>4.4285714285714288</v>
      </c>
      <c r="U27" s="12">
        <v>4.666666666666667</v>
      </c>
      <c r="V27" s="12">
        <v>4.2</v>
      </c>
      <c r="W27" s="12">
        <v>4.2857142857142856</v>
      </c>
      <c r="X27" s="12">
        <v>4.166666666666667</v>
      </c>
      <c r="Y27" s="12">
        <v>4.4285714285714288</v>
      </c>
      <c r="Z27" s="12">
        <v>4.4000000000000004</v>
      </c>
      <c r="AA27" s="12">
        <v>4.166666666666667</v>
      </c>
      <c r="AB27" s="12">
        <v>3.7142857142857144</v>
      </c>
      <c r="AC27" s="12">
        <v>3.8571428571428572</v>
      </c>
      <c r="AD27" s="12">
        <v>4</v>
      </c>
      <c r="AE27" s="12">
        <v>4</v>
      </c>
      <c r="AF27" s="12">
        <v>4.7142857142857144</v>
      </c>
      <c r="AG27" s="12">
        <v>4.166666666666667</v>
      </c>
      <c r="AH27" s="12">
        <v>4.5</v>
      </c>
      <c r="AI27" s="12">
        <v>4.5</v>
      </c>
      <c r="AJ27" s="12">
        <v>4</v>
      </c>
      <c r="AK27" s="12">
        <v>4</v>
      </c>
      <c r="AL27" s="12">
        <v>4</v>
      </c>
      <c r="AM27" s="12">
        <v>3.6</v>
      </c>
      <c r="AN27" s="12">
        <v>4</v>
      </c>
      <c r="AO27" s="12">
        <v>4.4285714285714288</v>
      </c>
      <c r="AP27" s="12">
        <v>4.1428571428571432</v>
      </c>
      <c r="AQ27" s="12">
        <v>4.5714285714285712</v>
      </c>
    </row>
    <row r="28" spans="1:43" ht="24" x14ac:dyDescent="0.2">
      <c r="A28" s="7" t="s">
        <v>138</v>
      </c>
      <c r="B28" s="3">
        <v>4</v>
      </c>
      <c r="C28" s="3">
        <v>2</v>
      </c>
      <c r="D28" s="4">
        <f t="shared" si="0"/>
        <v>0.5</v>
      </c>
      <c r="E28" s="3">
        <v>2</v>
      </c>
      <c r="F28" s="4">
        <f t="shared" si="1"/>
        <v>1</v>
      </c>
      <c r="G28" s="2"/>
      <c r="H28" s="4">
        <f t="shared" si="2"/>
        <v>0</v>
      </c>
      <c r="I28" s="12">
        <v>5</v>
      </c>
      <c r="J28" s="12">
        <v>4.5</v>
      </c>
      <c r="K28" s="12">
        <v>5</v>
      </c>
      <c r="L28" s="12">
        <v>3</v>
      </c>
      <c r="M28" s="12">
        <v>3</v>
      </c>
      <c r="N28" s="12">
        <v>4.5</v>
      </c>
      <c r="O28" s="12">
        <v>4.5</v>
      </c>
      <c r="P28" s="12">
        <v>3.5</v>
      </c>
      <c r="Q28" s="12">
        <v>4.5</v>
      </c>
      <c r="R28" s="12">
        <v>4.5</v>
      </c>
      <c r="S28" s="12"/>
      <c r="T28" s="12">
        <v>4.5</v>
      </c>
      <c r="U28" s="12">
        <v>4.5</v>
      </c>
      <c r="V28" s="12">
        <v>4.5</v>
      </c>
      <c r="W28" s="12">
        <v>3.5</v>
      </c>
      <c r="X28" s="12">
        <v>4</v>
      </c>
      <c r="Y28" s="12">
        <v>3.5</v>
      </c>
      <c r="Z28" s="12">
        <v>4.5</v>
      </c>
      <c r="AA28" s="12">
        <v>3.5</v>
      </c>
      <c r="AB28" s="12">
        <v>2.5</v>
      </c>
      <c r="AC28" s="12">
        <v>3</v>
      </c>
      <c r="AD28" s="12">
        <v>3</v>
      </c>
      <c r="AE28" s="12">
        <v>3</v>
      </c>
      <c r="AF28" s="12">
        <v>4.5</v>
      </c>
      <c r="AG28" s="12">
        <v>3.5</v>
      </c>
      <c r="AH28" s="12">
        <v>4.5</v>
      </c>
      <c r="AI28" s="12">
        <v>4.5</v>
      </c>
      <c r="AJ28" s="12">
        <v>3.5</v>
      </c>
      <c r="AK28" s="12">
        <v>3</v>
      </c>
      <c r="AL28" s="12">
        <v>3</v>
      </c>
      <c r="AM28" s="12">
        <v>2</v>
      </c>
      <c r="AN28" s="12">
        <v>2.5</v>
      </c>
      <c r="AO28" s="12">
        <v>4.5</v>
      </c>
      <c r="AP28" s="12">
        <v>4</v>
      </c>
      <c r="AQ28" s="12">
        <v>4.5</v>
      </c>
    </row>
    <row r="29" spans="1:43" ht="24" x14ac:dyDescent="0.2">
      <c r="A29" s="7" t="s">
        <v>139</v>
      </c>
      <c r="B29" s="3">
        <v>5</v>
      </c>
      <c r="C29" s="3">
        <v>2</v>
      </c>
      <c r="D29" s="4">
        <f t="shared" si="0"/>
        <v>0.4</v>
      </c>
      <c r="E29" s="3">
        <v>2</v>
      </c>
      <c r="F29" s="4">
        <f t="shared" si="1"/>
        <v>1</v>
      </c>
      <c r="G29" s="2"/>
      <c r="H29" s="4">
        <f t="shared" si="2"/>
        <v>0</v>
      </c>
      <c r="I29" s="12">
        <v>5</v>
      </c>
      <c r="J29" s="12">
        <v>4.5</v>
      </c>
      <c r="K29" s="12">
        <v>4</v>
      </c>
      <c r="L29" s="12">
        <v>4.5</v>
      </c>
      <c r="M29" s="12">
        <v>4</v>
      </c>
      <c r="N29" s="12">
        <v>5</v>
      </c>
      <c r="O29" s="12">
        <v>4.5</v>
      </c>
      <c r="P29" s="12">
        <v>4.5</v>
      </c>
      <c r="Q29" s="12">
        <v>4.5</v>
      </c>
      <c r="R29" s="12">
        <v>5</v>
      </c>
      <c r="S29" s="12">
        <v>5</v>
      </c>
      <c r="T29" s="12">
        <v>4</v>
      </c>
      <c r="U29" s="12">
        <v>4</v>
      </c>
      <c r="V29" s="12">
        <v>4</v>
      </c>
      <c r="W29" s="12">
        <v>4.5</v>
      </c>
      <c r="X29" s="12">
        <v>5</v>
      </c>
      <c r="Y29" s="12">
        <v>4.5</v>
      </c>
      <c r="Z29" s="12">
        <v>4.5</v>
      </c>
      <c r="AA29" s="12">
        <v>4</v>
      </c>
      <c r="AB29" s="12">
        <v>4</v>
      </c>
      <c r="AC29" s="12">
        <v>4</v>
      </c>
      <c r="AD29" s="12">
        <v>4.5</v>
      </c>
      <c r="AE29" s="12">
        <v>4.5</v>
      </c>
      <c r="AF29" s="12">
        <v>4.5</v>
      </c>
      <c r="AG29" s="12">
        <v>4.5</v>
      </c>
      <c r="AH29" s="12">
        <v>4.5</v>
      </c>
      <c r="AI29" s="12">
        <v>5</v>
      </c>
      <c r="AJ29" s="12">
        <v>4.5</v>
      </c>
      <c r="AK29" s="12">
        <v>4.5</v>
      </c>
      <c r="AL29" s="12">
        <v>4</v>
      </c>
      <c r="AM29" s="12">
        <v>3.5</v>
      </c>
      <c r="AN29" s="12">
        <v>3.5</v>
      </c>
      <c r="AO29" s="12">
        <v>4.5</v>
      </c>
      <c r="AP29" s="12">
        <v>4.5</v>
      </c>
      <c r="AQ29" s="12">
        <v>4.5</v>
      </c>
    </row>
    <row r="30" spans="1:43" ht="24" x14ac:dyDescent="0.2">
      <c r="A30" s="7" t="s">
        <v>140</v>
      </c>
      <c r="B30" s="3">
        <v>32</v>
      </c>
      <c r="C30" s="3">
        <v>17</v>
      </c>
      <c r="D30" s="4">
        <f t="shared" si="0"/>
        <v>0.53125</v>
      </c>
      <c r="E30" s="3">
        <v>13</v>
      </c>
      <c r="F30" s="4">
        <f t="shared" si="1"/>
        <v>0.76470588235294112</v>
      </c>
      <c r="G30" s="2">
        <v>4</v>
      </c>
      <c r="H30" s="4">
        <f t="shared" si="2"/>
        <v>0.23529411764705882</v>
      </c>
      <c r="I30" s="12">
        <v>4.1538461538461542</v>
      </c>
      <c r="J30" s="12">
        <v>3.7333333333333334</v>
      </c>
      <c r="K30" s="12">
        <v>4.2666666666666666</v>
      </c>
      <c r="L30" s="12">
        <v>4.3076923076923075</v>
      </c>
      <c r="M30" s="12">
        <v>3.7058823529411766</v>
      </c>
      <c r="N30" s="12">
        <v>4.4375</v>
      </c>
      <c r="O30" s="12">
        <v>4.4666666666666668</v>
      </c>
      <c r="P30" s="12">
        <v>4.3529411764705879</v>
      </c>
      <c r="Q30" s="12">
        <v>4.615384615384615</v>
      </c>
      <c r="R30" s="12">
        <v>4.5384615384615383</v>
      </c>
      <c r="S30" s="12">
        <v>4.2857142857142856</v>
      </c>
      <c r="T30" s="12">
        <v>4.375</v>
      </c>
      <c r="U30" s="12">
        <v>4.333333333333333</v>
      </c>
      <c r="V30" s="12">
        <v>4.2307692307692308</v>
      </c>
      <c r="W30" s="12">
        <v>4.4117647058823533</v>
      </c>
      <c r="X30" s="12">
        <v>4.5</v>
      </c>
      <c r="Y30" s="12">
        <v>4.4705882352941178</v>
      </c>
      <c r="Z30" s="12">
        <v>4.615384615384615</v>
      </c>
      <c r="AA30" s="12">
        <v>4.125</v>
      </c>
      <c r="AB30" s="12">
        <v>4</v>
      </c>
      <c r="AC30" s="12">
        <v>3.625</v>
      </c>
      <c r="AD30" s="12">
        <v>4</v>
      </c>
      <c r="AE30" s="12">
        <v>3.6</v>
      </c>
      <c r="AF30" s="12">
        <v>4.7647058823529411</v>
      </c>
      <c r="AG30" s="12">
        <v>3.9411764705882355</v>
      </c>
      <c r="AH30" s="12">
        <v>4.5294117647058822</v>
      </c>
      <c r="AI30" s="12">
        <v>4.3076923076923075</v>
      </c>
      <c r="AJ30" s="12">
        <v>3.3571428571428572</v>
      </c>
      <c r="AK30" s="12">
        <v>3.2142857142857144</v>
      </c>
      <c r="AL30" s="12">
        <v>3.4615384615384617</v>
      </c>
      <c r="AM30" s="12">
        <v>3.0769230769230771</v>
      </c>
      <c r="AN30" s="12">
        <v>3</v>
      </c>
      <c r="AO30" s="12">
        <v>4.4375</v>
      </c>
      <c r="AP30" s="12">
        <v>4.0625</v>
      </c>
      <c r="AQ30" s="12">
        <v>4.25</v>
      </c>
    </row>
    <row r="31" spans="1:43" ht="24" x14ac:dyDescent="0.2">
      <c r="A31" s="7" t="s">
        <v>141</v>
      </c>
      <c r="B31" s="3">
        <v>9</v>
      </c>
      <c r="C31" s="3">
        <v>6</v>
      </c>
      <c r="D31" s="4"/>
      <c r="E31" s="3">
        <v>5</v>
      </c>
      <c r="F31" s="4"/>
      <c r="G31" s="2">
        <v>1</v>
      </c>
      <c r="H31" s="4"/>
      <c r="I31" s="12">
        <v>4.2</v>
      </c>
      <c r="J31" s="12">
        <v>4</v>
      </c>
      <c r="K31" s="12">
        <v>4.333333333333333</v>
      </c>
      <c r="L31" s="12">
        <v>4.25</v>
      </c>
      <c r="M31" s="12">
        <v>3.3333333333333335</v>
      </c>
      <c r="N31" s="12">
        <v>4.5</v>
      </c>
      <c r="O31" s="12">
        <v>4.5</v>
      </c>
      <c r="P31" s="12">
        <v>4.333333333333333</v>
      </c>
      <c r="Q31" s="12">
        <v>4.8</v>
      </c>
      <c r="R31" s="12">
        <v>4.75</v>
      </c>
      <c r="S31" s="12">
        <v>4</v>
      </c>
      <c r="T31" s="12">
        <v>4.833333333333333</v>
      </c>
      <c r="U31" s="12">
        <v>5</v>
      </c>
      <c r="V31" s="12">
        <v>4.8</v>
      </c>
      <c r="W31" s="12">
        <v>4.333333333333333</v>
      </c>
      <c r="X31" s="12">
        <v>4</v>
      </c>
      <c r="Y31" s="12">
        <v>4.333333333333333</v>
      </c>
      <c r="Z31" s="12">
        <v>4.4000000000000004</v>
      </c>
      <c r="AA31" s="12">
        <v>4.5999999999999996</v>
      </c>
      <c r="AB31" s="12">
        <v>3.8</v>
      </c>
      <c r="AC31" s="12">
        <v>3.6</v>
      </c>
      <c r="AD31" s="12">
        <v>3.6666666666666665</v>
      </c>
      <c r="AE31" s="12">
        <v>3.6666666666666665</v>
      </c>
      <c r="AF31" s="12">
        <v>3.1666666666666665</v>
      </c>
      <c r="AG31" s="12">
        <v>3.3333333333333335</v>
      </c>
      <c r="AH31" s="12">
        <v>4.166666666666667</v>
      </c>
      <c r="AI31" s="12">
        <v>4</v>
      </c>
      <c r="AJ31" s="12">
        <v>3.8333333333333335</v>
      </c>
      <c r="AK31" s="12">
        <v>3.6666666666666665</v>
      </c>
      <c r="AL31" s="12">
        <v>3.6</v>
      </c>
      <c r="AM31" s="12">
        <v>3.4</v>
      </c>
      <c r="AN31" s="12">
        <v>3.6</v>
      </c>
      <c r="AO31" s="12">
        <v>4.666666666666667</v>
      </c>
      <c r="AP31" s="12">
        <v>4.666666666666667</v>
      </c>
      <c r="AQ31" s="12">
        <v>4.5</v>
      </c>
    </row>
    <row r="32" spans="1:43" ht="24" x14ac:dyDescent="0.2">
      <c r="A32" s="7" t="s">
        <v>142</v>
      </c>
      <c r="B32" s="3">
        <v>27</v>
      </c>
      <c r="C32" s="3">
        <v>19</v>
      </c>
      <c r="D32" s="4">
        <f t="shared" si="0"/>
        <v>0.70370370370370372</v>
      </c>
      <c r="E32" s="3">
        <v>18</v>
      </c>
      <c r="F32" s="4">
        <f t="shared" si="1"/>
        <v>0.94736842105263153</v>
      </c>
      <c r="G32" s="2">
        <v>1</v>
      </c>
      <c r="H32" s="4">
        <f t="shared" si="2"/>
        <v>5.2631578947368418E-2</v>
      </c>
      <c r="I32" s="12">
        <v>3.9411764705882355</v>
      </c>
      <c r="J32" s="12">
        <v>4</v>
      </c>
      <c r="K32" s="12">
        <v>4.2352941176470589</v>
      </c>
      <c r="L32" s="12">
        <v>4.0625</v>
      </c>
      <c r="M32" s="12">
        <v>3.3888888888888888</v>
      </c>
      <c r="N32" s="12">
        <v>4.333333333333333</v>
      </c>
      <c r="O32" s="12">
        <v>4.3529411764705879</v>
      </c>
      <c r="P32" s="12">
        <v>4.3888888888888893</v>
      </c>
      <c r="Q32" s="12">
        <v>4.4117647058823533</v>
      </c>
      <c r="R32" s="12">
        <v>4.25</v>
      </c>
      <c r="S32" s="12">
        <v>4</v>
      </c>
      <c r="T32" s="12">
        <v>4.375</v>
      </c>
      <c r="U32" s="12">
        <v>4.166666666666667</v>
      </c>
      <c r="V32" s="12">
        <v>3.9411764705882355</v>
      </c>
      <c r="W32" s="12">
        <v>4.1578947368421053</v>
      </c>
      <c r="X32" s="12">
        <v>3.4666666666666668</v>
      </c>
      <c r="Y32" s="12">
        <v>4.2142857142857144</v>
      </c>
      <c r="Z32" s="12">
        <v>4.5</v>
      </c>
      <c r="AA32" s="12">
        <v>3.6842105263157894</v>
      </c>
      <c r="AB32" s="12">
        <v>3.4736842105263159</v>
      </c>
      <c r="AC32" s="12">
        <v>3.2777777777777777</v>
      </c>
      <c r="AD32" s="12">
        <v>4</v>
      </c>
      <c r="AE32" s="12">
        <v>3.7647058823529411</v>
      </c>
      <c r="AF32" s="12">
        <v>4.3684210526315788</v>
      </c>
      <c r="AG32" s="12">
        <v>4.0526315789473681</v>
      </c>
      <c r="AH32" s="12">
        <v>4.2222222222222223</v>
      </c>
      <c r="AI32" s="12">
        <v>4.0588235294117645</v>
      </c>
      <c r="AJ32" s="12">
        <v>3.3529411764705883</v>
      </c>
      <c r="AK32" s="12">
        <v>3.2352941176470589</v>
      </c>
      <c r="AL32" s="12">
        <v>3.1176470588235294</v>
      </c>
      <c r="AM32" s="12">
        <v>2.9375</v>
      </c>
      <c r="AN32" s="12">
        <v>3.9375</v>
      </c>
      <c r="AO32" s="12">
        <v>4.2631578947368425</v>
      </c>
      <c r="AP32" s="12">
        <v>4.0526315789473681</v>
      </c>
      <c r="AQ32" s="12">
        <v>4.1052631578947372</v>
      </c>
    </row>
    <row r="33" spans="1:43" x14ac:dyDescent="0.2">
      <c r="A33" s="7" t="s">
        <v>143</v>
      </c>
      <c r="B33" s="3">
        <v>24</v>
      </c>
      <c r="C33" s="3">
        <v>12</v>
      </c>
      <c r="D33" s="4">
        <f t="shared" si="0"/>
        <v>0.5</v>
      </c>
      <c r="E33" s="3">
        <v>9</v>
      </c>
      <c r="F33" s="4">
        <f t="shared" si="1"/>
        <v>0.75</v>
      </c>
      <c r="G33" s="2">
        <v>3</v>
      </c>
      <c r="H33" s="4">
        <f t="shared" si="2"/>
        <v>0.25</v>
      </c>
      <c r="I33" s="12">
        <v>2.7777777777777777</v>
      </c>
      <c r="J33" s="12">
        <v>3.3333333333333335</v>
      </c>
      <c r="K33" s="12">
        <v>3.7</v>
      </c>
      <c r="L33" s="12">
        <v>2.8333333333333335</v>
      </c>
      <c r="M33" s="12">
        <v>3.1</v>
      </c>
      <c r="N33" s="12">
        <v>4.5555555555555554</v>
      </c>
      <c r="O33" s="12">
        <v>4.7777777777777777</v>
      </c>
      <c r="P33" s="12">
        <v>4.0909090909090908</v>
      </c>
      <c r="Q33" s="12">
        <v>4.4285714285714288</v>
      </c>
      <c r="R33" s="12">
        <v>4</v>
      </c>
      <c r="S33" s="12">
        <v>5</v>
      </c>
      <c r="T33" s="12">
        <v>4.4000000000000004</v>
      </c>
      <c r="U33" s="12">
        <v>3.8</v>
      </c>
      <c r="V33" s="12">
        <v>3.4444444444444446</v>
      </c>
      <c r="W33" s="12">
        <v>4.3</v>
      </c>
      <c r="X33" s="12">
        <v>5</v>
      </c>
      <c r="Y33" s="12">
        <v>3.625</v>
      </c>
      <c r="Z33" s="12">
        <v>5</v>
      </c>
      <c r="AA33" s="12">
        <v>3.125</v>
      </c>
      <c r="AB33" s="12">
        <v>2.5555555555555554</v>
      </c>
      <c r="AC33" s="12">
        <v>2.6666666666666665</v>
      </c>
      <c r="AD33" s="12">
        <v>4.0909090909090908</v>
      </c>
      <c r="AE33" s="12">
        <v>4.5</v>
      </c>
      <c r="AF33" s="12">
        <v>5</v>
      </c>
      <c r="AG33" s="12">
        <v>4.2727272727272725</v>
      </c>
      <c r="AH33" s="12">
        <v>3.9090909090909092</v>
      </c>
      <c r="AI33" s="12">
        <v>4</v>
      </c>
      <c r="AJ33" s="12">
        <v>3.1111111111111112</v>
      </c>
      <c r="AK33" s="12">
        <v>3.5</v>
      </c>
      <c r="AL33" s="12">
        <v>3</v>
      </c>
      <c r="AM33" s="12">
        <v>2.5714285714285716</v>
      </c>
      <c r="AN33" s="12">
        <v>2.8</v>
      </c>
      <c r="AO33" s="12">
        <v>4.3636363636363633</v>
      </c>
      <c r="AP33" s="12">
        <v>3.1111111111111112</v>
      </c>
      <c r="AQ33" s="12">
        <v>3.3</v>
      </c>
    </row>
    <row r="34" spans="1:43" x14ac:dyDescent="0.2">
      <c r="A34" s="7" t="s">
        <v>144</v>
      </c>
      <c r="B34" s="3">
        <v>15</v>
      </c>
      <c r="C34" s="3">
        <v>6</v>
      </c>
      <c r="D34" s="4">
        <f t="shared" si="0"/>
        <v>0.4</v>
      </c>
      <c r="E34" s="3">
        <v>5</v>
      </c>
      <c r="F34" s="4">
        <f t="shared" si="1"/>
        <v>0.83333333333333337</v>
      </c>
      <c r="G34" s="2">
        <v>1</v>
      </c>
      <c r="H34" s="4">
        <f t="shared" si="2"/>
        <v>0.16666666666666666</v>
      </c>
      <c r="I34" s="12">
        <v>4</v>
      </c>
      <c r="J34" s="12">
        <v>3.8</v>
      </c>
      <c r="K34" s="12">
        <v>3.4</v>
      </c>
      <c r="L34" s="12">
        <v>3</v>
      </c>
      <c r="M34" s="12">
        <v>3.5</v>
      </c>
      <c r="N34" s="12">
        <v>4.166666666666667</v>
      </c>
      <c r="O34" s="12">
        <v>4.666666666666667</v>
      </c>
      <c r="P34" s="12">
        <v>4.166666666666667</v>
      </c>
      <c r="Q34" s="12">
        <v>4.2</v>
      </c>
      <c r="R34" s="12">
        <v>4</v>
      </c>
      <c r="S34" s="12">
        <v>4.666666666666667</v>
      </c>
      <c r="T34" s="12">
        <v>4.2</v>
      </c>
      <c r="U34" s="12">
        <v>4.4000000000000004</v>
      </c>
      <c r="V34" s="12">
        <v>1.75</v>
      </c>
      <c r="W34" s="12">
        <v>4</v>
      </c>
      <c r="X34" s="12">
        <v>4</v>
      </c>
      <c r="Y34" s="12">
        <v>3.6</v>
      </c>
      <c r="Z34" s="12">
        <v>4.4000000000000004</v>
      </c>
      <c r="AA34" s="12">
        <v>3.6</v>
      </c>
      <c r="AB34" s="12">
        <v>3.5</v>
      </c>
      <c r="AC34" s="12">
        <v>3.5</v>
      </c>
      <c r="AD34" s="12">
        <v>4</v>
      </c>
      <c r="AE34" s="12">
        <v>3.6666666666666665</v>
      </c>
      <c r="AF34" s="12">
        <v>4.166666666666667</v>
      </c>
      <c r="AG34" s="12">
        <v>3.8333333333333335</v>
      </c>
      <c r="AH34" s="12">
        <v>4.5</v>
      </c>
      <c r="AI34" s="12">
        <v>4.2</v>
      </c>
      <c r="AJ34" s="12">
        <v>2.8333333333333335</v>
      </c>
      <c r="AK34" s="12">
        <v>2.5</v>
      </c>
      <c r="AL34" s="12">
        <v>2.1666666666666665</v>
      </c>
      <c r="AM34" s="12">
        <v>2.5</v>
      </c>
      <c r="AN34" s="12">
        <v>3.4</v>
      </c>
      <c r="AO34" s="12">
        <v>4.333333333333333</v>
      </c>
      <c r="AP34" s="12">
        <v>4.2</v>
      </c>
      <c r="AQ34" s="12">
        <v>4.2</v>
      </c>
    </row>
    <row r="35" spans="1:43" x14ac:dyDescent="0.2">
      <c r="A35" s="7" t="s">
        <v>145</v>
      </c>
      <c r="B35" s="3">
        <v>23</v>
      </c>
      <c r="C35" s="3">
        <v>15</v>
      </c>
      <c r="D35" s="4">
        <f t="shared" si="0"/>
        <v>0.65217391304347827</v>
      </c>
      <c r="E35" s="3">
        <v>10</v>
      </c>
      <c r="F35" s="4">
        <f t="shared" si="1"/>
        <v>0.66666666666666663</v>
      </c>
      <c r="G35" s="2">
        <v>5</v>
      </c>
      <c r="H35" s="4">
        <f t="shared" si="2"/>
        <v>0.33333333333333331</v>
      </c>
      <c r="I35" s="12">
        <v>3.8</v>
      </c>
      <c r="J35" s="12">
        <v>3.5714285714285716</v>
      </c>
      <c r="K35" s="12">
        <v>4.0769230769230766</v>
      </c>
      <c r="L35" s="12">
        <v>3.8333333333333335</v>
      </c>
      <c r="M35" s="12">
        <v>3.5</v>
      </c>
      <c r="N35" s="12">
        <v>4.4666666666666668</v>
      </c>
      <c r="O35" s="12">
        <v>4.7142857142857144</v>
      </c>
      <c r="P35" s="12">
        <v>4.2</v>
      </c>
      <c r="Q35" s="12">
        <v>4.5999999999999996</v>
      </c>
      <c r="R35" s="12">
        <v>4.1428571428571432</v>
      </c>
      <c r="S35" s="12">
        <v>4.25</v>
      </c>
      <c r="T35" s="12">
        <v>4.6923076923076925</v>
      </c>
      <c r="U35" s="12">
        <v>4.7142857142857144</v>
      </c>
      <c r="V35" s="12">
        <v>3.7</v>
      </c>
      <c r="W35" s="12">
        <v>3.8666666666666667</v>
      </c>
      <c r="X35" s="12">
        <v>3</v>
      </c>
      <c r="Y35" s="12">
        <v>3.9285714285714284</v>
      </c>
      <c r="Z35" s="12">
        <v>4.5999999999999996</v>
      </c>
      <c r="AA35" s="12">
        <v>3.5714285714285716</v>
      </c>
      <c r="AB35" s="12">
        <v>3.4285714285714284</v>
      </c>
      <c r="AC35" s="12">
        <v>3.2307692307692308</v>
      </c>
      <c r="AD35" s="12">
        <v>3.8</v>
      </c>
      <c r="AE35" s="12">
        <v>3.6</v>
      </c>
      <c r="AF35" s="12">
        <v>4.384615384615385</v>
      </c>
      <c r="AG35" s="12">
        <v>3.7333333333333334</v>
      </c>
      <c r="AH35" s="12">
        <v>4.2666666666666666</v>
      </c>
      <c r="AI35" s="12">
        <v>4</v>
      </c>
      <c r="AJ35" s="12">
        <v>2.9230769230769229</v>
      </c>
      <c r="AK35" s="12">
        <v>3.0833333333333335</v>
      </c>
      <c r="AL35" s="12">
        <v>2.8333333333333335</v>
      </c>
      <c r="AM35" s="12">
        <v>2.1538461538461537</v>
      </c>
      <c r="AN35" s="12">
        <v>3.1666666666666665</v>
      </c>
      <c r="AO35" s="12">
        <v>4.4666666666666668</v>
      </c>
      <c r="AP35" s="12">
        <v>3.7333333333333334</v>
      </c>
      <c r="AQ35" s="12">
        <v>3.8571428571428572</v>
      </c>
    </row>
    <row r="36" spans="1:43" x14ac:dyDescent="0.2">
      <c r="A36" s="7" t="s">
        <v>146</v>
      </c>
      <c r="B36" s="3">
        <v>22</v>
      </c>
      <c r="C36" s="3">
        <v>14</v>
      </c>
      <c r="D36" s="4">
        <f t="shared" si="0"/>
        <v>0.63636363636363635</v>
      </c>
      <c r="E36" s="3">
        <v>12</v>
      </c>
      <c r="F36" s="4">
        <f t="shared" si="1"/>
        <v>0.8571428571428571</v>
      </c>
      <c r="G36" s="2">
        <v>2</v>
      </c>
      <c r="H36" s="4">
        <f t="shared" si="2"/>
        <v>0.14285714285714285</v>
      </c>
      <c r="I36" s="12">
        <v>4.25</v>
      </c>
      <c r="J36" s="12">
        <v>3.8461538461538463</v>
      </c>
      <c r="K36" s="12">
        <v>4.083333333333333</v>
      </c>
      <c r="L36" s="12">
        <v>3.6666666666666665</v>
      </c>
      <c r="M36" s="12">
        <v>3.3846153846153846</v>
      </c>
      <c r="N36" s="12">
        <v>4.615384615384615</v>
      </c>
      <c r="O36" s="12">
        <v>4.615384615384615</v>
      </c>
      <c r="P36" s="12">
        <v>4.3076923076923075</v>
      </c>
      <c r="Q36" s="12">
        <v>4.2727272727272725</v>
      </c>
      <c r="R36" s="12">
        <v>3.7</v>
      </c>
      <c r="S36" s="12">
        <v>4.5</v>
      </c>
      <c r="T36" s="12">
        <v>4.083333333333333</v>
      </c>
      <c r="U36" s="12">
        <v>4.0769230769230766</v>
      </c>
      <c r="V36" s="12">
        <v>3.9090909090909092</v>
      </c>
      <c r="W36" s="12">
        <v>3.75</v>
      </c>
      <c r="X36" s="12">
        <v>3.8888888888888888</v>
      </c>
      <c r="Y36" s="12">
        <v>3.6363636363636362</v>
      </c>
      <c r="Z36" s="12">
        <v>4.4545454545454541</v>
      </c>
      <c r="AA36" s="12">
        <v>4.3076923076923075</v>
      </c>
      <c r="AB36" s="12">
        <v>3.5384615384615383</v>
      </c>
      <c r="AC36" s="12">
        <v>3</v>
      </c>
      <c r="AD36" s="12">
        <v>3.6153846153846154</v>
      </c>
      <c r="AE36" s="12">
        <v>3.9166666666666665</v>
      </c>
      <c r="AF36" s="12">
        <v>4.583333333333333</v>
      </c>
      <c r="AG36" s="12">
        <v>3.8461538461538463</v>
      </c>
      <c r="AH36" s="12">
        <v>4.5454545454545459</v>
      </c>
      <c r="AI36" s="12">
        <v>4.1111111111111107</v>
      </c>
      <c r="AJ36" s="12">
        <v>3.0833333333333335</v>
      </c>
      <c r="AK36" s="12">
        <v>2.9166666666666665</v>
      </c>
      <c r="AL36" s="12">
        <v>2.75</v>
      </c>
      <c r="AM36" s="12">
        <v>2</v>
      </c>
      <c r="AN36" s="12">
        <v>3.4545454545454546</v>
      </c>
      <c r="AO36" s="12">
        <v>4.615384615384615</v>
      </c>
      <c r="AP36" s="12">
        <v>4.416666666666667</v>
      </c>
      <c r="AQ36" s="12">
        <v>4.416666666666667</v>
      </c>
    </row>
    <row r="37" spans="1:43" ht="24" x14ac:dyDescent="0.2">
      <c r="A37" s="7" t="s">
        <v>147</v>
      </c>
      <c r="B37" s="3">
        <v>10</v>
      </c>
      <c r="C37" s="3">
        <v>7</v>
      </c>
      <c r="D37" s="4">
        <f t="shared" si="0"/>
        <v>0.7</v>
      </c>
      <c r="E37" s="3">
        <v>6</v>
      </c>
      <c r="F37" s="4">
        <f t="shared" si="1"/>
        <v>0.8571428571428571</v>
      </c>
      <c r="G37" s="2">
        <v>1</v>
      </c>
      <c r="H37" s="4">
        <f t="shared" si="2"/>
        <v>0.14285714285714285</v>
      </c>
      <c r="I37" s="12">
        <v>3.8333333333333335</v>
      </c>
      <c r="J37" s="12">
        <v>3.4285714285714284</v>
      </c>
      <c r="K37" s="12">
        <v>3.7142857142857144</v>
      </c>
      <c r="L37" s="12">
        <v>2.8</v>
      </c>
      <c r="M37" s="12">
        <v>3.7142857142857144</v>
      </c>
      <c r="N37" s="12">
        <v>4.1428571428571432</v>
      </c>
      <c r="O37" s="12">
        <v>4.4285714285714288</v>
      </c>
      <c r="P37" s="12">
        <v>4.4285714285714288</v>
      </c>
      <c r="Q37" s="12">
        <v>4.333333333333333</v>
      </c>
      <c r="R37" s="12">
        <v>3.8333333333333335</v>
      </c>
      <c r="S37" s="12">
        <v>4</v>
      </c>
      <c r="T37" s="12">
        <v>4.2857142857142856</v>
      </c>
      <c r="U37" s="12">
        <v>4.2857142857142856</v>
      </c>
      <c r="V37" s="12">
        <v>4.333333333333333</v>
      </c>
      <c r="W37" s="12">
        <v>4.2857142857142856</v>
      </c>
      <c r="X37" s="12">
        <v>3</v>
      </c>
      <c r="Y37" s="12">
        <v>3.8571428571428572</v>
      </c>
      <c r="Z37" s="12">
        <v>4.166666666666667</v>
      </c>
      <c r="AA37" s="12">
        <v>4.333333333333333</v>
      </c>
      <c r="AB37" s="12">
        <v>3.1666666666666665</v>
      </c>
      <c r="AC37" s="12">
        <v>3.1428571428571428</v>
      </c>
      <c r="AD37" s="12">
        <v>4.1428571428571432</v>
      </c>
      <c r="AE37" s="12">
        <v>3.6666666666666665</v>
      </c>
      <c r="AF37" s="12">
        <v>4.4285714285714288</v>
      </c>
      <c r="AG37" s="12">
        <v>3.8571428571428572</v>
      </c>
      <c r="AH37" s="12">
        <v>4.1428571428571432</v>
      </c>
      <c r="AI37" s="12">
        <v>4</v>
      </c>
      <c r="AJ37" s="12">
        <v>3.6666666666666665</v>
      </c>
      <c r="AK37" s="12">
        <v>3</v>
      </c>
      <c r="AL37" s="12">
        <v>2.8333333333333335</v>
      </c>
      <c r="AM37" s="12">
        <v>2.3333333333333335</v>
      </c>
      <c r="AN37" s="12">
        <v>2.8333333333333335</v>
      </c>
      <c r="AO37" s="12">
        <v>4.5714285714285712</v>
      </c>
      <c r="AP37" s="12">
        <v>4.1428571428571432</v>
      </c>
      <c r="AQ37" s="12">
        <v>4.1428571428571432</v>
      </c>
    </row>
    <row r="38" spans="1:43" x14ac:dyDescent="0.2">
      <c r="A38" s="6" t="s">
        <v>76</v>
      </c>
      <c r="D38" s="4"/>
      <c r="F38" s="4"/>
      <c r="H38" s="4"/>
    </row>
    <row r="39" spans="1:43" x14ac:dyDescent="0.2">
      <c r="A39" s="1" t="s">
        <v>77</v>
      </c>
      <c r="B39" s="3">
        <f>SUM(B13,B17,B18,B35,B36,B37)</f>
        <v>83</v>
      </c>
      <c r="C39" s="3">
        <f>SUM(C13,C17,C18,C35,C36,C37)</f>
        <v>49</v>
      </c>
      <c r="D39" s="4">
        <f t="shared" si="0"/>
        <v>0.59036144578313254</v>
      </c>
      <c r="E39" s="3">
        <f>SUM(E13,E17,E18,E35,E36,E37)</f>
        <v>41</v>
      </c>
      <c r="F39" s="4">
        <f t="shared" si="1"/>
        <v>0.83673469387755106</v>
      </c>
      <c r="G39" s="3">
        <f>SUM(G13,G17,G18,G35,G36,G37)</f>
        <v>8</v>
      </c>
      <c r="H39" s="4">
        <f t="shared" si="2"/>
        <v>0.16326530612244897</v>
      </c>
      <c r="I39" s="12">
        <v>4.2682926829268295</v>
      </c>
      <c r="J39" s="12">
        <v>3.9574468085106385</v>
      </c>
      <c r="K39" s="12">
        <v>4.1136363636363633</v>
      </c>
      <c r="L39" s="12">
        <v>3.774193548387097</v>
      </c>
      <c r="M39" s="12">
        <v>3.5957446808510638</v>
      </c>
      <c r="N39" s="12">
        <v>4.5625</v>
      </c>
      <c r="O39" s="12">
        <v>4.7234042553191493</v>
      </c>
      <c r="P39" s="12">
        <v>4.4375</v>
      </c>
      <c r="Q39" s="12">
        <v>4.5999999999999996</v>
      </c>
      <c r="R39" s="12">
        <v>4.2285714285714286</v>
      </c>
      <c r="S39" s="12">
        <v>4.4782608695652177</v>
      </c>
      <c r="T39" s="12">
        <v>4.4666666666666668</v>
      </c>
      <c r="U39" s="12">
        <v>4.5</v>
      </c>
      <c r="V39" s="12">
        <v>4.2307692307692308</v>
      </c>
      <c r="W39" s="12">
        <v>4.0652173913043477</v>
      </c>
      <c r="X39" s="12">
        <v>3.8333333333333335</v>
      </c>
      <c r="Y39" s="12">
        <v>4</v>
      </c>
      <c r="Z39" s="12">
        <v>4.5384615384615383</v>
      </c>
      <c r="AA39" s="12">
        <v>4.0487804878048781</v>
      </c>
      <c r="AB39" s="12">
        <v>3.4523809523809526</v>
      </c>
      <c r="AC39" s="12">
        <v>3.2926829268292681</v>
      </c>
      <c r="AD39" s="12">
        <v>3.9574468085106385</v>
      </c>
      <c r="AE39" s="12">
        <v>3.8888888888888888</v>
      </c>
      <c r="AF39" s="12">
        <v>4.5454545454545459</v>
      </c>
      <c r="AG39" s="12">
        <v>3.9361702127659575</v>
      </c>
      <c r="AH39" s="12">
        <v>4.4130434782608692</v>
      </c>
      <c r="AI39" s="12">
        <v>4.1891891891891895</v>
      </c>
      <c r="AJ39" s="12">
        <v>3.1315789473684212</v>
      </c>
      <c r="AK39" s="12">
        <v>3.1388888888888888</v>
      </c>
      <c r="AL39" s="12">
        <v>2.8918918918918921</v>
      </c>
      <c r="AM39" s="12">
        <v>2.2972972972972974</v>
      </c>
      <c r="AN39" s="12">
        <v>3.2285714285714286</v>
      </c>
      <c r="AO39" s="12">
        <v>4.625</v>
      </c>
      <c r="AP39" s="12">
        <v>4.2391304347826084</v>
      </c>
      <c r="AQ39" s="12">
        <v>4.3043478260869561</v>
      </c>
    </row>
    <row r="40" spans="1:43" x14ac:dyDescent="0.2">
      <c r="A40" s="1" t="s">
        <v>78</v>
      </c>
      <c r="B40" s="3">
        <f>SUM(B6,B7,B14,B33,B34)</f>
        <v>82</v>
      </c>
      <c r="C40" s="3">
        <f>SUM(C6,C7,C14,C33,C34)</f>
        <v>44</v>
      </c>
      <c r="D40" s="4">
        <f t="shared" si="0"/>
        <v>0.53658536585365857</v>
      </c>
      <c r="E40" s="3">
        <f>SUM(E6,E7,E14,E33,E34)</f>
        <v>36</v>
      </c>
      <c r="F40" s="4">
        <f t="shared" si="1"/>
        <v>0.81818181818181823</v>
      </c>
      <c r="G40" s="3">
        <f>SUM(G6,G7,G14,G33,G34)</f>
        <v>8</v>
      </c>
      <c r="H40" s="4">
        <f t="shared" si="2"/>
        <v>0.18181818181818182</v>
      </c>
      <c r="I40" s="12">
        <v>3.9722222222222223</v>
      </c>
      <c r="J40" s="12">
        <v>3.8809523809523809</v>
      </c>
      <c r="K40" s="12">
        <v>4.1578947368421053</v>
      </c>
      <c r="L40" s="12">
        <v>3.72</v>
      </c>
      <c r="M40" s="12">
        <v>3.4047619047619047</v>
      </c>
      <c r="N40" s="12">
        <v>4.3902439024390247</v>
      </c>
      <c r="O40" s="12">
        <v>4.5853658536585362</v>
      </c>
      <c r="P40" s="12">
        <v>4.0232558139534884</v>
      </c>
      <c r="Q40" s="12">
        <v>4.5151515151515156</v>
      </c>
      <c r="R40" s="12">
        <v>4.2666666666666666</v>
      </c>
      <c r="S40" s="12">
        <v>4.6428571428571432</v>
      </c>
      <c r="T40" s="12">
        <v>4.5714285714285712</v>
      </c>
      <c r="U40" s="12">
        <v>4.375</v>
      </c>
      <c r="V40" s="12">
        <v>3.6363636363636362</v>
      </c>
      <c r="W40" s="12">
        <v>4.1707317073170733</v>
      </c>
      <c r="X40" s="12">
        <v>4.0434782608695654</v>
      </c>
      <c r="Y40" s="12">
        <v>3.8529411764705883</v>
      </c>
      <c r="Z40" s="12">
        <v>4.666666666666667</v>
      </c>
      <c r="AA40" s="12">
        <v>3.7142857142857144</v>
      </c>
      <c r="AB40" s="12">
        <v>3.393939393939394</v>
      </c>
      <c r="AC40" s="12">
        <v>3</v>
      </c>
      <c r="AD40" s="12">
        <v>4.1463414634146343</v>
      </c>
      <c r="AE40" s="12">
        <v>3.8666666666666667</v>
      </c>
      <c r="AF40" s="12">
        <v>4.6875</v>
      </c>
      <c r="AG40" s="12">
        <v>4.0975609756097562</v>
      </c>
      <c r="AH40" s="12">
        <v>4.1162790697674421</v>
      </c>
      <c r="AI40" s="12">
        <v>4.2121212121212119</v>
      </c>
      <c r="AJ40" s="12">
        <v>3.2051282051282053</v>
      </c>
      <c r="AK40" s="12">
        <v>3.3684210526315788</v>
      </c>
      <c r="AL40" s="12">
        <v>2.8684210526315788</v>
      </c>
      <c r="AM40" s="12">
        <v>2.3783783783783785</v>
      </c>
      <c r="AN40" s="12">
        <v>3.5172413793103448</v>
      </c>
      <c r="AO40" s="12">
        <v>4.3953488372093021</v>
      </c>
      <c r="AP40" s="12">
        <v>4.0540540540540544</v>
      </c>
      <c r="AQ40" s="12">
        <v>4.0263157894736841</v>
      </c>
    </row>
    <row r="41" spans="1:43" x14ac:dyDescent="0.2">
      <c r="A41" s="1" t="s">
        <v>79</v>
      </c>
      <c r="B41" s="3">
        <f>SUM(B5,B15,B28,B31)</f>
        <v>47</v>
      </c>
      <c r="C41" s="3">
        <f>SUM(C5,C15,C28,C31)</f>
        <v>18</v>
      </c>
      <c r="D41" s="4">
        <f t="shared" si="0"/>
        <v>0.38297872340425532</v>
      </c>
      <c r="E41" s="3">
        <f>SUM(E5,E15,E28,E31)</f>
        <v>17</v>
      </c>
      <c r="F41" s="4">
        <f t="shared" si="1"/>
        <v>0.94444444444444442</v>
      </c>
      <c r="G41" s="3">
        <f>SUM(G5,G15,G28,G31)</f>
        <v>1</v>
      </c>
      <c r="H41" s="4">
        <f t="shared" si="2"/>
        <v>5.5555555555555552E-2</v>
      </c>
      <c r="I41" s="12">
        <v>4.5625</v>
      </c>
      <c r="J41" s="12">
        <v>4.375</v>
      </c>
      <c r="K41" s="12">
        <v>4.4375</v>
      </c>
      <c r="L41" s="12">
        <v>4.0666666666666664</v>
      </c>
      <c r="M41" s="12">
        <v>3.4444444444444446</v>
      </c>
      <c r="N41" s="12">
        <v>4.5555555555555554</v>
      </c>
      <c r="O41" s="12">
        <v>4.5</v>
      </c>
      <c r="P41" s="12">
        <v>4.4444444444444446</v>
      </c>
      <c r="Q41" s="12">
        <v>4.5882352941176467</v>
      </c>
      <c r="R41" s="12">
        <v>4.4285714285714288</v>
      </c>
      <c r="S41" s="12">
        <v>4.5</v>
      </c>
      <c r="T41" s="12">
        <v>4.8</v>
      </c>
      <c r="U41" s="12">
        <v>4.7647058823529411</v>
      </c>
      <c r="V41" s="12">
        <v>4.75</v>
      </c>
      <c r="W41" s="12">
        <v>4.3888888888888893</v>
      </c>
      <c r="X41" s="12">
        <v>4</v>
      </c>
      <c r="Y41" s="12">
        <v>4.3888888888888893</v>
      </c>
      <c r="Z41" s="12">
        <v>4.5</v>
      </c>
      <c r="AA41" s="12">
        <v>4.5</v>
      </c>
      <c r="AB41" s="12">
        <v>4</v>
      </c>
      <c r="AC41" s="12">
        <v>4</v>
      </c>
      <c r="AD41" s="12">
        <v>3.9444444444444446</v>
      </c>
      <c r="AE41" s="12">
        <v>3.6111111111111112</v>
      </c>
      <c r="AF41" s="12">
        <v>4.125</v>
      </c>
      <c r="AG41" s="12">
        <v>3.8888888888888888</v>
      </c>
      <c r="AH41" s="12">
        <v>4.5555555555555554</v>
      </c>
      <c r="AI41" s="12">
        <v>4.1764705882352944</v>
      </c>
      <c r="AJ41" s="12">
        <v>3.7857142857142856</v>
      </c>
      <c r="AK41" s="12">
        <v>3.5714285714285716</v>
      </c>
      <c r="AL41" s="12">
        <v>3.5</v>
      </c>
      <c r="AM41" s="12">
        <v>3.0769230769230771</v>
      </c>
      <c r="AN41" s="12">
        <v>3.5833333333333335</v>
      </c>
      <c r="AO41" s="12">
        <v>4.6111111111111107</v>
      </c>
      <c r="AP41" s="12">
        <v>4.5882352941176467</v>
      </c>
      <c r="AQ41" s="12">
        <v>4.5882352941176467</v>
      </c>
    </row>
    <row r="42" spans="1:43" x14ac:dyDescent="0.2">
      <c r="A42" s="1" t="s">
        <v>80</v>
      </c>
      <c r="B42" s="3">
        <f>SUM(B3,B4,B9,B10,B11,B12,B16,B30)</f>
        <v>205</v>
      </c>
      <c r="C42" s="3">
        <f>SUM(C3,C4,C9,C10,C11,C12,C16,C30)</f>
        <v>111</v>
      </c>
      <c r="D42" s="4">
        <f t="shared" si="0"/>
        <v>0.54146341463414638</v>
      </c>
      <c r="E42" s="3">
        <f>SUM(E3,E4,E9,E10,E11,E12,E16,E30)</f>
        <v>91</v>
      </c>
      <c r="F42" s="4">
        <f t="shared" si="1"/>
        <v>0.81981981981981977</v>
      </c>
      <c r="G42" s="3">
        <f>SUM(G3,G4,G9,G10,G11,G12,G16,G30)</f>
        <v>20</v>
      </c>
      <c r="H42" s="4">
        <f t="shared" si="2"/>
        <v>0.18018018018018017</v>
      </c>
      <c r="I42" s="12">
        <v>4.3444444444444441</v>
      </c>
      <c r="J42" s="12">
        <v>4.3142857142857141</v>
      </c>
      <c r="K42" s="12">
        <v>4.5148514851485144</v>
      </c>
      <c r="L42" s="12">
        <v>4.5250000000000004</v>
      </c>
      <c r="M42" s="12">
        <v>3.7289719626168223</v>
      </c>
      <c r="N42" s="12">
        <v>4.5925925925925926</v>
      </c>
      <c r="O42" s="12">
        <v>4.6728971962616823</v>
      </c>
      <c r="P42" s="12">
        <v>4.1909090909090905</v>
      </c>
      <c r="Q42" s="12">
        <v>4.7303370786516856</v>
      </c>
      <c r="R42" s="12">
        <v>4.6309523809523814</v>
      </c>
      <c r="S42" s="12">
        <v>4.5098039215686274</v>
      </c>
      <c r="T42" s="12">
        <v>4.6100000000000003</v>
      </c>
      <c r="U42" s="12">
        <v>4.6037735849056602</v>
      </c>
      <c r="V42" s="12">
        <v>4.2555555555555555</v>
      </c>
      <c r="W42" s="12">
        <v>4.4909090909090912</v>
      </c>
      <c r="X42" s="12">
        <v>4.3243243243243246</v>
      </c>
      <c r="Y42" s="12">
        <v>4.5754716981132075</v>
      </c>
      <c r="Z42" s="12">
        <v>4.3522727272727275</v>
      </c>
      <c r="AA42" s="12">
        <v>4.28</v>
      </c>
      <c r="AB42" s="12">
        <v>3.8585858585858586</v>
      </c>
      <c r="AC42" s="12">
        <v>3.3535353535353534</v>
      </c>
      <c r="AD42" s="12">
        <v>4.192660550458716</v>
      </c>
      <c r="AE42" s="12">
        <v>4.1578947368421053</v>
      </c>
      <c r="AF42" s="12">
        <v>4.5999999999999996</v>
      </c>
      <c r="AG42" s="12">
        <v>4.3119266055045875</v>
      </c>
      <c r="AH42" s="12">
        <v>4.477064220183486</v>
      </c>
      <c r="AI42" s="12">
        <v>4.384615384615385</v>
      </c>
      <c r="AJ42" s="12">
        <v>3.5862068965517242</v>
      </c>
      <c r="AK42" s="12">
        <v>3.7590361445783134</v>
      </c>
      <c r="AL42" s="12">
        <v>3.375</v>
      </c>
      <c r="AM42" s="12">
        <v>2.9220779220779223</v>
      </c>
      <c r="AN42" s="12">
        <v>3.5294117647058822</v>
      </c>
      <c r="AO42" s="12">
        <v>4.632075471698113</v>
      </c>
      <c r="AP42" s="12">
        <v>4.349514563106796</v>
      </c>
      <c r="AQ42" s="12">
        <v>4.4038461538461542</v>
      </c>
    </row>
    <row r="43" spans="1:43" x14ac:dyDescent="0.2">
      <c r="A43" s="1" t="s">
        <v>81</v>
      </c>
      <c r="B43" s="3">
        <f>SUM(B8,B19:B27,B29,B32)</f>
        <v>289</v>
      </c>
      <c r="C43" s="3">
        <f>SUM(C8,C19:C27,C29,C32)</f>
        <v>146</v>
      </c>
      <c r="D43" s="4">
        <f t="shared" si="0"/>
        <v>0.50519031141868509</v>
      </c>
      <c r="E43" s="3">
        <f>SUM(E8,E19:E27,E29,E32)</f>
        <v>123</v>
      </c>
      <c r="F43" s="4">
        <f t="shared" si="1"/>
        <v>0.84246575342465757</v>
      </c>
      <c r="G43" s="3">
        <f>SUM(G8,G19:G27,G29,G32)</f>
        <v>23</v>
      </c>
      <c r="H43" s="4">
        <f t="shared" si="2"/>
        <v>0.15753424657534246</v>
      </c>
      <c r="I43" s="12">
        <v>4.1404958677685952</v>
      </c>
      <c r="J43" s="12">
        <v>4.1555555555555559</v>
      </c>
      <c r="K43" s="12">
        <v>4.2428571428571429</v>
      </c>
      <c r="L43" s="12">
        <v>4.1415929203539825</v>
      </c>
      <c r="M43" s="12">
        <v>3.602836879432624</v>
      </c>
      <c r="N43" s="12">
        <v>4.4338235294117645</v>
      </c>
      <c r="O43" s="12">
        <v>4.4264705882352944</v>
      </c>
      <c r="P43" s="12">
        <v>3.9860139860139858</v>
      </c>
      <c r="Q43" s="12">
        <v>4.5</v>
      </c>
      <c r="R43" s="12">
        <v>4.3577981651376145</v>
      </c>
      <c r="S43" s="12">
        <v>4.258064516129032</v>
      </c>
      <c r="T43" s="12">
        <v>4.5467625899280577</v>
      </c>
      <c r="U43" s="12">
        <v>4.4825174825174825</v>
      </c>
      <c r="V43" s="12">
        <v>3.9075630252100839</v>
      </c>
      <c r="W43" s="12">
        <v>4.1095890410958908</v>
      </c>
      <c r="X43" s="12">
        <v>3.5</v>
      </c>
      <c r="Y43" s="12">
        <v>4.2045454545454541</v>
      </c>
      <c r="Z43" s="12">
        <v>4.4958677685950414</v>
      </c>
      <c r="AA43" s="12">
        <v>3.9224806201550386</v>
      </c>
      <c r="AB43" s="12">
        <v>3.6991869918699187</v>
      </c>
      <c r="AC43" s="12">
        <v>3.364341085271318</v>
      </c>
      <c r="AD43" s="12">
        <v>3.9589041095890409</v>
      </c>
      <c r="AE43" s="12">
        <v>3.693548387096774</v>
      </c>
      <c r="AF43" s="12">
        <v>4.4598540145985401</v>
      </c>
      <c r="AG43" s="12">
        <v>4.042253521126761</v>
      </c>
      <c r="AH43" s="12">
        <v>4.174825174825175</v>
      </c>
      <c r="AI43" s="12">
        <v>4.1735537190082646</v>
      </c>
      <c r="AJ43" s="12">
        <v>3.403361344537815</v>
      </c>
      <c r="AK43" s="12">
        <v>3.4628099173553717</v>
      </c>
      <c r="AL43" s="12">
        <v>3.1206896551724137</v>
      </c>
      <c r="AM43" s="12">
        <v>2.6186440677966103</v>
      </c>
      <c r="AN43" s="12">
        <v>3.6153846153846154</v>
      </c>
      <c r="AO43" s="12">
        <v>4.3857142857142861</v>
      </c>
      <c r="AP43" s="12">
        <v>4.1521739130434785</v>
      </c>
      <c r="AQ43" s="12">
        <v>4.1594202898550723</v>
      </c>
    </row>
    <row r="44" spans="1:43" s="21" customFormat="1" ht="27.75" customHeight="1" x14ac:dyDescent="0.2">
      <c r="A44" s="8" t="s">
        <v>55</v>
      </c>
      <c r="B44" s="10">
        <f>SUM(B3:B37)</f>
        <v>706</v>
      </c>
      <c r="C44" s="10">
        <f>SUM(C3:C37)</f>
        <v>368</v>
      </c>
      <c r="D44" s="5">
        <f t="shared" si="0"/>
        <v>0.52124645892351273</v>
      </c>
      <c r="E44" s="10">
        <f>SUM(E3:E37)</f>
        <v>308</v>
      </c>
      <c r="F44" s="5">
        <f t="shared" si="1"/>
        <v>0.83695652173913049</v>
      </c>
      <c r="G44" s="10">
        <f>SUM(G3:G37)</f>
        <v>60</v>
      </c>
      <c r="H44" s="5">
        <f t="shared" si="2"/>
        <v>0.16304347826086957</v>
      </c>
      <c r="I44" s="16">
        <v>4.2203947368421053</v>
      </c>
      <c r="J44" s="16">
        <v>4.1536231884057973</v>
      </c>
      <c r="K44" s="16">
        <v>4.3067846607669615</v>
      </c>
      <c r="L44" s="16">
        <v>4.1704545454545459</v>
      </c>
      <c r="M44" s="16">
        <v>3.6084507042253522</v>
      </c>
      <c r="N44" s="16">
        <v>4.5014245014245011</v>
      </c>
      <c r="O44" s="16">
        <v>4.5644699140401146</v>
      </c>
      <c r="P44" s="16">
        <v>4.1353591160220997</v>
      </c>
      <c r="Q44" s="16">
        <v>4.5892255892255891</v>
      </c>
      <c r="R44" s="16">
        <v>4.4191176470588234</v>
      </c>
      <c r="S44" s="16">
        <v>4.4144736842105265</v>
      </c>
      <c r="T44" s="16">
        <v>4.568862275449102</v>
      </c>
      <c r="U44" s="16">
        <v>4.5228571428571431</v>
      </c>
      <c r="V44" s="16">
        <v>4.0707070707070709</v>
      </c>
      <c r="W44" s="16">
        <v>4.2409972299168972</v>
      </c>
      <c r="X44" s="16">
        <v>3.7949999999999999</v>
      </c>
      <c r="Y44" s="16">
        <v>4.2694610778443112</v>
      </c>
      <c r="Z44" s="16">
        <v>4.4781144781144784</v>
      </c>
      <c r="AA44" s="16">
        <v>4.0532915360501569</v>
      </c>
      <c r="AB44" s="16">
        <v>3.6957928802588995</v>
      </c>
      <c r="AC44" s="16">
        <v>3.3354430379746836</v>
      </c>
      <c r="AD44" s="16">
        <v>4.0498614958448753</v>
      </c>
      <c r="AE44" s="16">
        <v>3.8556338028169015</v>
      </c>
      <c r="AF44" s="16">
        <v>4.5209580838323351</v>
      </c>
      <c r="AG44" s="16">
        <v>4.1092436974789912</v>
      </c>
      <c r="AH44" s="16">
        <v>4.3091922005571028</v>
      </c>
      <c r="AI44" s="16">
        <v>4.2441471571906355</v>
      </c>
      <c r="AJ44" s="16">
        <v>3.4141414141414139</v>
      </c>
      <c r="AK44" s="16">
        <v>3.5</v>
      </c>
      <c r="AL44" s="16">
        <v>3.1448763250883394</v>
      </c>
      <c r="AM44" s="16">
        <v>2.6489361702127661</v>
      </c>
      <c r="AN44" s="16">
        <v>3.5287356321839081</v>
      </c>
      <c r="AO44" s="16">
        <v>4.5042253521126758</v>
      </c>
      <c r="AP44" s="16">
        <v>4.2346041055718473</v>
      </c>
      <c r="AQ44" s="16">
        <v>4.259475218658892</v>
      </c>
    </row>
    <row r="46" spans="1:43" x14ac:dyDescent="0.2">
      <c r="I46" s="22"/>
    </row>
  </sheetData>
  <mergeCells count="13">
    <mergeCell ref="AO1:AQ1"/>
    <mergeCell ref="M1:S1"/>
    <mergeCell ref="T1:Z1"/>
    <mergeCell ref="AA1:AC1"/>
    <mergeCell ref="AD1:AG1"/>
    <mergeCell ref="AH1:AI1"/>
    <mergeCell ref="AJ1:AN1"/>
    <mergeCell ref="I1:L1"/>
    <mergeCell ref="A1:A2"/>
    <mergeCell ref="B1:B2"/>
    <mergeCell ref="C1:C2"/>
    <mergeCell ref="D1:D2"/>
    <mergeCell ref="E1:H1"/>
  </mergeCells>
  <pageMargins left="0.7" right="0.7" top="0.75" bottom="0.75" header="0.3" footer="0.3"/>
  <pageSetup paperSize="9" orientation="portrait" r:id="rId1"/>
  <ignoredErrors>
    <ignoredError sqref="D39:D44" formula="1"/>
    <ignoredError sqref="F39:F44" evalError="1" formula="1"/>
    <ignoredError sqref="F29:F38 H29:H4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324B05E646B498A43B797328D218E" ma:contentTypeVersion="4" ma:contentTypeDescription="Crear nuevo documento." ma:contentTypeScope="" ma:versionID="e13456ffbb9c0ce6ffbae812eac2dd32">
  <xsd:schema xmlns:xsd="http://www.w3.org/2001/XMLSchema" xmlns:xs="http://www.w3.org/2001/XMLSchema" xmlns:p="http://schemas.microsoft.com/office/2006/metadata/properties" xmlns:ns2="064799f5-a73b-4ff1-8fe6-6344afeef39e" xmlns:ns3="9e25231a-f3f5-49be-87f6-e32b8ba66f8d" xmlns:ns4="5b57d22d-0ec8-451b-bcf0-279f33863e76" targetNamespace="http://schemas.microsoft.com/office/2006/metadata/properties" ma:root="true" ma:fieldsID="08c5488919f7dc41bfa7dbef109761eb" ns2:_="" ns3:_="" ns4:_="">
    <xsd:import namespace="064799f5-a73b-4ff1-8fe6-6344afeef39e"/>
    <xsd:import namespace="9e25231a-f3f5-49be-87f6-e32b8ba66f8d"/>
    <xsd:import namespace="5b57d22d-0ec8-451b-bcf0-279f33863e76"/>
    <xsd:element name="properties">
      <xsd:complexType>
        <xsd:sequence>
          <xsd:element name="documentManagement">
            <xsd:complexType>
              <xsd:all>
                <xsd:element ref="ns2:Versi_x00f3_n_x0020_SIGC" minOccurs="0"/>
                <xsd:element ref="ns2:Fecha" minOccurs="0"/>
                <xsd:element ref="ns3:Descripci_x00f3_n"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799f5-a73b-4ff1-8fe6-6344afeef39e" elementFormDefault="qualified">
    <xsd:import namespace="http://schemas.microsoft.com/office/2006/documentManagement/types"/>
    <xsd:import namespace="http://schemas.microsoft.com/office/infopath/2007/PartnerControls"/>
    <xsd:element name="Versi_x00f3_n_x0020_SIGC" ma:index="8" nillable="true" ma:displayName="Versión SGIC" ma:default="V01" ma:format="Dropdown" ma:internalName="Versi_x00f3_n_x0020_SIGC">
      <xsd:simpleType>
        <xsd:restriction base="dms:Choice">
          <xsd:enumeration value="V01"/>
          <xsd:enumeration value="V02"/>
          <xsd:enumeration value="V03"/>
        </xsd:restriction>
      </xsd:simpleType>
    </xsd:element>
    <xsd:element name="Fecha" ma:index="9"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25231a-f3f5-49be-87f6-e32b8ba66f8d" elementFormDefault="qualified">
    <xsd:import namespace="http://schemas.microsoft.com/office/2006/documentManagement/types"/>
    <xsd:import namespace="http://schemas.microsoft.com/office/infopath/2007/PartnerControls"/>
    <xsd:element name="Descripci_x00f3_n" ma:index="10" nillable="true" ma:displayName="Descripción" ma:internalName="Descripci_x00f3_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7d22d-0ec8-451b-bcf0-279f33863e76"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_x00f3_n xmlns="9e25231a-f3f5-49be-87f6-e32b8ba66f8d" xsi:nil="true"/>
    <Versi_x00f3_n_x0020_SIGC xmlns="064799f5-a73b-4ff1-8fe6-6344afeef39e">V01</Versi_x00f3_n_x0020_SIGC>
    <Fecha xmlns="064799f5-a73b-4ff1-8fe6-6344afeef39e" xsi:nil="true"/>
  </documentManagement>
</p:properties>
</file>

<file path=customXml/itemProps1.xml><?xml version="1.0" encoding="utf-8"?>
<ds:datastoreItem xmlns:ds="http://schemas.openxmlformats.org/officeDocument/2006/customXml" ds:itemID="{1AE5F372-D7EA-4A8A-AA34-541D3967CB97}"/>
</file>

<file path=customXml/itemProps2.xml><?xml version="1.0" encoding="utf-8"?>
<ds:datastoreItem xmlns:ds="http://schemas.openxmlformats.org/officeDocument/2006/customXml" ds:itemID="{0E57BD9C-F018-4221-A08C-1CA63B9041F4}"/>
</file>

<file path=customXml/itemProps3.xml><?xml version="1.0" encoding="utf-8"?>
<ds:datastoreItem xmlns:ds="http://schemas.openxmlformats.org/officeDocument/2006/customXml" ds:itemID="{8AAA53DD-783E-4A33-8EC7-4D4203B7EA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Modelo Encuesta</vt:lpstr>
      <vt:lpstr>GRADO </vt:lpstr>
      <vt:lpstr>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Cobo Salcines, Beatriz</dc:creator>
  <cp:lastModifiedBy>Cobo Salcines, Beatriz</cp:lastModifiedBy>
  <dcterms:created xsi:type="dcterms:W3CDTF">2013-07-02T07:32:44Z</dcterms:created>
  <dcterms:modified xsi:type="dcterms:W3CDTF">2025-09-10T08:46:43Z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0x0101001D9324B05E646B498A43B797328D218E</vt:lpwstr>
  </property>
</Properties>
</file>