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P5-EVALUACION ACTIVIDAD DOCENTE\INFORMES AREA DE CALIDAD\Informe Area de Calidad 2024-2025\"/>
    </mc:Choice>
  </mc:AlternateContent>
  <xr:revisionPtr revIDLastSave="0" documentId="13_ncr:1_{3759464B-AB12-4CEB-A6FF-62E4F35176F2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Portada" sheetId="5" r:id="rId1"/>
    <sheet name="Preguntas" sheetId="4" r:id="rId2"/>
    <sheet name="P5-2 GRADO POR PLAN DE ESTUDIOS" sheetId="1" r:id="rId3"/>
  </sheets>
  <definedNames>
    <definedName name="_xlnm.Print_Titles" localSheetId="2">'P5-2 GRADO POR PLAN DE ESTUDIOS'!$1:$2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9" i="1"/>
  <c r="J10" i="1"/>
  <c r="J11" i="1"/>
  <c r="J12" i="1"/>
  <c r="B41" i="1"/>
  <c r="I41" i="1"/>
  <c r="H41" i="1"/>
  <c r="F41" i="1"/>
  <c r="E41" i="1"/>
  <c r="C41" i="1"/>
  <c r="D33" i="1" l="1"/>
  <c r="D34" i="1"/>
  <c r="I38" i="1"/>
  <c r="I40" i="1"/>
  <c r="I39" i="1"/>
  <c r="I37" i="1"/>
  <c r="I36" i="1"/>
  <c r="H40" i="1"/>
  <c r="H39" i="1"/>
  <c r="H38" i="1"/>
  <c r="H37" i="1"/>
  <c r="H36" i="1"/>
  <c r="F40" i="1"/>
  <c r="F39" i="1"/>
  <c r="F38" i="1"/>
  <c r="F37" i="1"/>
  <c r="F36" i="1"/>
  <c r="E40" i="1"/>
  <c r="E39" i="1"/>
  <c r="E38" i="1"/>
  <c r="E37" i="1"/>
  <c r="E36" i="1"/>
  <c r="B40" i="1"/>
  <c r="B39" i="1"/>
  <c r="B38" i="1"/>
  <c r="B37" i="1"/>
  <c r="B36" i="1"/>
  <c r="C40" i="1"/>
  <c r="C38" i="1"/>
  <c r="J13" i="1"/>
  <c r="J14" i="1"/>
  <c r="J15" i="1"/>
  <c r="J16" i="1"/>
  <c r="J17" i="1"/>
  <c r="J18" i="1"/>
  <c r="J19" i="1"/>
  <c r="J20" i="1"/>
  <c r="J21" i="1"/>
  <c r="J2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G40" i="1" l="1"/>
  <c r="G38" i="1"/>
  <c r="J39" i="1"/>
  <c r="D40" i="1"/>
  <c r="D38" i="1"/>
  <c r="J38" i="1"/>
  <c r="J40" i="1"/>
  <c r="J37" i="1"/>
  <c r="G36" i="1"/>
  <c r="G39" i="1"/>
  <c r="G37" i="1"/>
  <c r="C39" i="1"/>
  <c r="D39" i="1" s="1"/>
  <c r="C36" i="1" l="1"/>
  <c r="D36" i="1" s="1"/>
  <c r="D41" i="1" l="1"/>
  <c r="C37" i="1" l="1"/>
  <c r="D37" i="1" s="1"/>
  <c r="J23" i="1" l="1"/>
  <c r="J24" i="1"/>
  <c r="J25" i="1"/>
  <c r="J26" i="1"/>
  <c r="J27" i="1"/>
  <c r="J28" i="1"/>
  <c r="J29" i="1"/>
  <c r="J30" i="1"/>
  <c r="J31" i="1"/>
  <c r="J32" i="1"/>
  <c r="J33" i="1"/>
  <c r="J3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" i="1"/>
  <c r="G41" i="1" l="1"/>
  <c r="J34" i="1"/>
  <c r="J41" i="1"/>
  <c r="J36" i="1" l="1"/>
</calcChain>
</file>

<file path=xl/sharedStrings.xml><?xml version="1.0" encoding="utf-8"?>
<sst xmlns="http://schemas.openxmlformats.org/spreadsheetml/2006/main" count="99" uniqueCount="99">
  <si>
    <t>Planificación de la Docencia</t>
  </si>
  <si>
    <t>Desarrollo de la Docencia</t>
  </si>
  <si>
    <t>Resultados</t>
  </si>
  <si>
    <t>Innovación y Mejora</t>
  </si>
  <si>
    <t>PLAN</t>
  </si>
  <si>
    <t>Media P1</t>
  </si>
  <si>
    <t>Media P2</t>
  </si>
  <si>
    <t>Media P3</t>
  </si>
  <si>
    <t>Media P4</t>
  </si>
  <si>
    <t xml:space="preserve">Informes Recibidos </t>
  </si>
  <si>
    <t>Número Unidades Docentes</t>
  </si>
  <si>
    <t>G. MAGISTERIO EN ED. INFANTIL Y PRIMARIA</t>
  </si>
  <si>
    <t>GRADO EN ADMINISTRACION Y DIRECCION DE EMPRESAS</t>
  </si>
  <si>
    <t>GRADO EN DERECHO</t>
  </si>
  <si>
    <t>GRADO EN ECONOMIA</t>
  </si>
  <si>
    <t>GRADO EN ENFERMERIA</t>
  </si>
  <si>
    <t>GRADO EN FISICA</t>
  </si>
  <si>
    <t>GRADO EN FISIOTERAPIA</t>
  </si>
  <si>
    <t>GRADO EN GEOGRAFIA Y ORDENACION DEL TERRITORIO</t>
  </si>
  <si>
    <t>GRADO EN HISTORIA</t>
  </si>
  <si>
    <t>GRADO EN INGENIERIA DE LOS RECURSOS ENERGETICOS</t>
  </si>
  <si>
    <t>GRADO EN INGENIERIA DE LOS RECURSOS MINEROS</t>
  </si>
  <si>
    <t>GRADO EN INGENIERIA DE TECNOLOGIAS DE TELECOMUNICACION</t>
  </si>
  <si>
    <t>GRADO EN INGENIERIA ELECTRICA</t>
  </si>
  <si>
    <t>GRADO EN INGENIERIA EN ELECTRONICA INDUSTRIAL Y AUTOMATICA</t>
  </si>
  <si>
    <t>GRADO EN INGENIERIA EN TECNOLOGIAS INDUSTRIALES</t>
  </si>
  <si>
    <t>GRADO EN INGENIERIA INFORMATICA</t>
  </si>
  <si>
    <t>GRADO EN INGENIERIA MARINA</t>
  </si>
  <si>
    <t>GRADO EN INGENIERIA MARITIMA</t>
  </si>
  <si>
    <t>GRADO EN INGENIERIA MECANICA</t>
  </si>
  <si>
    <t>GRADO EN INGENIERIA NAUTICA Y TRANSPORTE MARITIMO</t>
  </si>
  <si>
    <t>GRADO EN INGENIERIA QUIMICA</t>
  </si>
  <si>
    <t>GRADO EN LOGOPEDIA</t>
  </si>
  <si>
    <t>GRADO EN MAGISTERIO EN EDUCACION INFANTIL</t>
  </si>
  <si>
    <t>GRADO EN MAGISTERIO EN EDUCACION PRIMARIA</t>
  </si>
  <si>
    <t>GRADO EN MATEMATICAS</t>
  </si>
  <si>
    <t>GRADO EN MEDICINA</t>
  </si>
  <si>
    <t>GRADO EN RELACIONES LABORALES</t>
  </si>
  <si>
    <t>GRADO EN ESTUDIOS HISPANICOS</t>
  </si>
  <si>
    <t>Responsables que han realizado el informe</t>
  </si>
  <si>
    <t>% Responsables</t>
  </si>
  <si>
    <t>No Responsables que han realizado el informe</t>
  </si>
  <si>
    <t>% No Responsables</t>
  </si>
  <si>
    <t>Número de Responsables de Asignaturas</t>
  </si>
  <si>
    <t>Número de No Responsables de Asignaturas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</si>
  <si>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</si>
  <si>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</si>
  <si>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</si>
  <si>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</si>
  <si>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</si>
  <si>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</si>
  <si>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GRADO EN GESTIÓN HOTELERA Y TURÍSTICA</t>
  </si>
  <si>
    <t>% Informes Realizados</t>
  </si>
  <si>
    <t>PROGRAMA CORNELL</t>
  </si>
  <si>
    <t>GRADO EN CIENCIAS BIOMEDICAS</t>
  </si>
  <si>
    <t>Media P5</t>
  </si>
  <si>
    <t>Media P6</t>
  </si>
  <si>
    <t>Media P7</t>
  </si>
  <si>
    <t>Media P8</t>
  </si>
  <si>
    <t>Media P9</t>
  </si>
  <si>
    <t>Media P10</t>
  </si>
  <si>
    <t>Media P11</t>
  </si>
  <si>
    <t>Media P12</t>
  </si>
  <si>
    <t>Media P13</t>
  </si>
  <si>
    <t>Media P14</t>
  </si>
  <si>
    <t>Media P15</t>
  </si>
  <si>
    <t>Media P16</t>
  </si>
  <si>
    <t>Media P17</t>
  </si>
  <si>
    <t>MEDIA GRADO UC</t>
  </si>
  <si>
    <t>MEDIA</t>
  </si>
  <si>
    <t>GRADO EN INGENIERÍA CIVIL</t>
  </si>
  <si>
    <t>LISTADO PREGUNTAS INFORME DE PROFESOR</t>
  </si>
  <si>
    <t>PLANIFICACIÓN DE LA DOCENCIA</t>
  </si>
  <si>
    <t>DESARROLLO DE LA DOCENCIA</t>
  </si>
  <si>
    <t>RESULTADOS</t>
  </si>
  <si>
    <t>INNOVACIÓN Y MEJORA</t>
  </si>
  <si>
    <t>VICERRECTORADO DE ORDENACIÓN ACADÉMICA</t>
  </si>
  <si>
    <t>UNIVERSIDAD DE CANTABRIA</t>
  </si>
  <si>
    <t>INFORME DEL PROFESOR</t>
  </si>
  <si>
    <t xml:space="preserve">TABLA DE RESULTADOS </t>
  </si>
  <si>
    <t>TÍTULOS DE GRADO</t>
  </si>
  <si>
    <t>CURSO 2024-2025</t>
  </si>
  <si>
    <t>La coordinación de las distintas actividades dentro de la asignatura, especialmente si intervienen distintos profesores, ha sido adecuada.</t>
  </si>
  <si>
    <t xml:space="preserve">Han existido mecanismos de coordinación con el resto de asignaturas del curso y/o la titulación. </t>
  </si>
  <si>
    <t xml:space="preserve">La Guía Docente de la asignatura es clara y se adecúa a lo establecido en la Memoria de verificación de la titulación </t>
  </si>
  <si>
    <t>He desarrollado actividades para conocer el nivel de conocimiento previo de los estudiantes.</t>
  </si>
  <si>
    <t>He dispuesto de un escenario adecuado donde impartir la docencia (aula, laboratorio, taller, instrumentación, recursos didácticos, etc.).</t>
  </si>
  <si>
    <t>El número de estudiantes es adecuado para el correcto desarrollo de la docencia.</t>
  </si>
  <si>
    <t>La preparación previa de los estudiantes es adecuada para seguir la asignatura.</t>
  </si>
  <si>
    <t>Los estudiantes asisten regularmente a las clases.</t>
  </si>
  <si>
    <t>Los estudiantes utilizan los sistemas de atención previstos (tutorías, foros, correo electrónico, plataformas virtuales interactivas, etc.).</t>
  </si>
  <si>
    <t xml:space="preserve">La carga de trabajo del estudiante se adecúa a las horas previstas en el plan docente. </t>
  </si>
  <si>
    <t>He aplicado el sistema de evaluación previsto.</t>
  </si>
  <si>
    <t>He cumplido con el programa previsto en la Guía Docente.</t>
  </si>
  <si>
    <t>La metodología docente aplicada ha permitido que los estudiantes adquieran los resultados de aprendizaje fijados en la guía docente.</t>
  </si>
  <si>
    <t>Los resultados académicos obtenidos por los estudiantes han sido satisfactorios.</t>
  </si>
  <si>
    <t>Reviso los materiales y recursos didácticos de la asignatura, cuando es necesario.</t>
  </si>
  <si>
    <t>Reviso la metodología docente de la asignatura, cuando es necesario.</t>
  </si>
  <si>
    <t>Participo en actividades de formación del profesorado.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</si>
</sst>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5" fillId="0" borderId="0"/>
    <xf numFmtId="9" fontId="7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</cellStyleXfs>
  <cellXfs count="49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0" fontId="2" fillId="0" borderId="0" xfId="4" applyNumberFormat="1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0" fontId="4" fillId="3" borderId="1" xfId="4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NumberFormat="1" applyFont="1" applyAlignment="1">
      <alignment horizontal="center" vertical="center" wrapText="1"/>
    </xf>
    <xf numFmtId="165" fontId="8" fillId="0" borderId="0" xfId="4" applyNumberFormat="1" applyFont="1" applyAlignment="1">
      <alignment horizontal="center" vertical="center" wrapText="1"/>
    </xf>
    <xf numFmtId="0" fontId="6" fillId="9" borderId="2" xfId="5" applyFont="1" applyFill="1" applyBorder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8" borderId="0" xfId="0" applyNumberFormat="1" applyFont="1" applyFill="1" applyAlignment="1">
      <alignment horizontal="center" vertical="center"/>
    </xf>
    <xf numFmtId="165" fontId="9" fillId="8" borderId="0" xfId="4" applyNumberFormat="1" applyFont="1" applyFill="1" applyAlignment="1">
      <alignment horizontal="center" vertical="center"/>
    </xf>
    <xf numFmtId="2" fontId="9" fillId="8" borderId="0" xfId="0" applyNumberFormat="1" applyFont="1" applyFill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10" fontId="4" fillId="3" borderId="6" xfId="4" applyNumberFormat="1" applyFont="1" applyFill="1" applyBorder="1" applyAlignment="1">
      <alignment horizontal="center" vertical="center" wrapText="1"/>
    </xf>
    <xf numFmtId="10" fontId="4" fillId="3" borderId="7" xfId="4" applyNumberFormat="1" applyFont="1" applyFill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0" fillId="10" borderId="0" xfId="6" applyFill="1" applyAlignment="1">
      <alignment horizontal="center" vertical="center" wrapText="1"/>
    </xf>
    <xf numFmtId="0" fontId="11" fillId="11" borderId="9" xfId="6" applyFont="1" applyFill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 indent="1"/>
    </xf>
    <xf numFmtId="0" fontId="1" fillId="0" borderId="0" xfId="7"/>
    <xf numFmtId="0" fontId="10" fillId="0" borderId="0" xfId="6"/>
    <xf numFmtId="0" fontId="12" fillId="0" borderId="0" xfId="7" applyFont="1" applyAlignment="1">
      <alignment horizontal="center"/>
    </xf>
    <xf numFmtId="0" fontId="13" fillId="0" borderId="11" xfId="7" applyFont="1" applyBorder="1" applyAlignment="1">
      <alignment horizontal="center" vertical="distributed"/>
    </xf>
    <xf numFmtId="0" fontId="13" fillId="0" borderId="12" xfId="7" applyFont="1" applyBorder="1" applyAlignment="1">
      <alignment horizontal="center" vertical="distributed"/>
    </xf>
    <xf numFmtId="0" fontId="13" fillId="0" borderId="13" xfId="7" applyFont="1" applyBorder="1" applyAlignment="1">
      <alignment horizontal="center" vertical="distributed"/>
    </xf>
    <xf numFmtId="0" fontId="13" fillId="0" borderId="14" xfId="7" applyFont="1" applyBorder="1" applyAlignment="1">
      <alignment horizontal="center" vertical="distributed"/>
    </xf>
    <xf numFmtId="0" fontId="13" fillId="0" borderId="0" xfId="7" applyFont="1" applyAlignment="1">
      <alignment horizontal="center" vertical="distributed"/>
    </xf>
    <xf numFmtId="0" fontId="13" fillId="0" borderId="15" xfId="7" applyFont="1" applyBorder="1" applyAlignment="1">
      <alignment horizontal="center" vertical="distributed"/>
    </xf>
    <xf numFmtId="0" fontId="13" fillId="0" borderId="16" xfId="7" applyFont="1" applyBorder="1" applyAlignment="1">
      <alignment horizontal="center" vertical="distributed"/>
    </xf>
    <xf numFmtId="0" fontId="13" fillId="0" borderId="17" xfId="7" applyFont="1" applyBorder="1" applyAlignment="1">
      <alignment horizontal="center" vertical="distributed"/>
    </xf>
    <xf numFmtId="0" fontId="13" fillId="0" borderId="18" xfId="7" applyFont="1" applyBorder="1" applyAlignment="1">
      <alignment horizontal="center" vertical="distributed"/>
    </xf>
    <xf numFmtId="0" fontId="14" fillId="0" borderId="0" xfId="7" applyFont="1" applyAlignment="1">
      <alignment horizontal="center"/>
    </xf>
    <xf numFmtId="0" fontId="14" fillId="0" borderId="0" xfId="7" applyFont="1" applyAlignment="1">
      <alignment horizontal="center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3 2 2" xfId="7" xr:uid="{1EB1DA8B-2770-4C96-888C-9FE90F397509}"/>
    <cellStyle name="Normal 4" xfId="6" xr:uid="{AEF6FDED-643A-471E-B7E3-BD2F33817A3D}"/>
    <cellStyle name="Normal_Hoja1" xfId="3" xr:uid="{00000000-0005-0000-0000-000003000000}"/>
    <cellStyle name="Normal_Hoja1_Valoración general" xfId="5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2" name="2 Imagen" descr="Calidad transparente.gif">
          <a:extLst>
            <a:ext uri="{FF2B5EF4-FFF2-40B4-BE49-F238E27FC236}">
              <a16:creationId xmlns:a16="http://schemas.microsoft.com/office/drawing/2014/main" id="{D617BC98-81D5-43C5-8548-D7FB1935C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</xdr:row>
      <xdr:rowOff>9525</xdr:rowOff>
    </xdr:from>
    <xdr:to>
      <xdr:col>1</xdr:col>
      <xdr:colOff>742950</xdr:colOff>
      <xdr:row>4</xdr:row>
      <xdr:rowOff>122168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ED59AE-73A5-4086-BB96-10D403993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0025"/>
          <a:ext cx="1123950" cy="68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352B-8D96-49C1-AF9C-79ECC04DF366}">
  <dimension ref="A1:J19"/>
  <sheetViews>
    <sheetView tabSelected="1" workbookViewId="0">
      <selection activeCell="B16" sqref="B16:J16"/>
    </sheetView>
  </sheetViews>
  <sheetFormatPr baseColWidth="10" defaultRowHeight="12.75" x14ac:dyDescent="0.2"/>
  <cols>
    <col min="1" max="16384" width="11.42578125" style="36"/>
  </cols>
  <sheetData>
    <row r="1" spans="1:10" ht="1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x14ac:dyDescent="0.25">
      <c r="A2" s="35"/>
      <c r="B2" s="35"/>
      <c r="C2" s="37" t="s">
        <v>76</v>
      </c>
      <c r="D2" s="37"/>
      <c r="E2" s="37"/>
      <c r="F2" s="37"/>
      <c r="G2" s="37"/>
      <c r="H2" s="37"/>
      <c r="I2" s="37"/>
      <c r="J2" s="35"/>
    </row>
    <row r="3" spans="1:10" ht="15" x14ac:dyDescent="0.25">
      <c r="A3" s="35"/>
      <c r="B3" s="35"/>
      <c r="C3" s="37" t="s">
        <v>77</v>
      </c>
      <c r="D3" s="37"/>
      <c r="E3" s="37"/>
      <c r="F3" s="37"/>
      <c r="G3" s="37"/>
      <c r="H3" s="37"/>
      <c r="I3" s="37"/>
      <c r="J3" s="35"/>
    </row>
    <row r="4" spans="1:10" ht="15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ht="1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ht="1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5.75" thickBot="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5" x14ac:dyDescent="0.25">
      <c r="A10" s="35"/>
      <c r="B10" s="38" t="s">
        <v>78</v>
      </c>
      <c r="C10" s="39"/>
      <c r="D10" s="39"/>
      <c r="E10" s="39"/>
      <c r="F10" s="39"/>
      <c r="G10" s="39"/>
      <c r="H10" s="39"/>
      <c r="I10" s="39"/>
      <c r="J10" s="40"/>
    </row>
    <row r="11" spans="1:10" ht="15" x14ac:dyDescent="0.25">
      <c r="A11" s="35"/>
      <c r="B11" s="41"/>
      <c r="C11" s="42"/>
      <c r="D11" s="42"/>
      <c r="E11" s="42"/>
      <c r="F11" s="42"/>
      <c r="G11" s="42"/>
      <c r="H11" s="42"/>
      <c r="I11" s="42"/>
      <c r="J11" s="43"/>
    </row>
    <row r="12" spans="1:10" ht="15.75" thickBot="1" x14ac:dyDescent="0.3">
      <c r="A12" s="35"/>
      <c r="B12" s="44"/>
      <c r="C12" s="45"/>
      <c r="D12" s="45"/>
      <c r="E12" s="45"/>
      <c r="F12" s="45"/>
      <c r="G12" s="45"/>
      <c r="H12" s="45"/>
      <c r="I12" s="45"/>
      <c r="J12" s="46"/>
    </row>
    <row r="13" spans="1:10" ht="15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5.75" x14ac:dyDescent="0.25">
      <c r="A14" s="35"/>
      <c r="B14" s="47" t="s">
        <v>79</v>
      </c>
      <c r="C14" s="47"/>
      <c r="D14" s="47"/>
      <c r="E14" s="47"/>
      <c r="F14" s="47"/>
      <c r="G14" s="47"/>
      <c r="H14" s="47"/>
      <c r="I14" s="47"/>
      <c r="J14" s="47"/>
    </row>
    <row r="15" spans="1:10" ht="15.75" x14ac:dyDescent="0.25">
      <c r="A15" s="35"/>
      <c r="B15" s="48" t="s">
        <v>80</v>
      </c>
      <c r="C15" s="48"/>
      <c r="D15" s="48"/>
      <c r="E15" s="48"/>
      <c r="F15" s="48"/>
      <c r="G15" s="48"/>
      <c r="H15" s="48"/>
      <c r="I15" s="48"/>
      <c r="J15" s="48"/>
    </row>
    <row r="16" spans="1:10" ht="15.75" x14ac:dyDescent="0.25">
      <c r="A16" s="35"/>
      <c r="B16" s="47" t="s">
        <v>81</v>
      </c>
      <c r="C16" s="47"/>
      <c r="D16" s="47"/>
      <c r="E16" s="47"/>
      <c r="F16" s="47"/>
      <c r="G16" s="47"/>
      <c r="H16" s="47"/>
      <c r="I16" s="47"/>
      <c r="J16" s="47"/>
    </row>
    <row r="17" spans="1:10" ht="15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5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5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</row>
  </sheetData>
  <mergeCells count="6">
    <mergeCell ref="C2:I2"/>
    <mergeCell ref="C3:I3"/>
    <mergeCell ref="B10:J12"/>
    <mergeCell ref="B14:J14"/>
    <mergeCell ref="B15:J15"/>
    <mergeCell ref="B16:J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A662-96DD-4CB1-8C6E-EC5E6653681A}">
  <dimension ref="A1:B22"/>
  <sheetViews>
    <sheetView topLeftCell="A4" zoomScaleNormal="100" workbookViewId="0">
      <selection activeCell="B23" sqref="B23"/>
    </sheetView>
  </sheetViews>
  <sheetFormatPr baseColWidth="10" defaultRowHeight="12.75" x14ac:dyDescent="0.2"/>
  <cols>
    <col min="1" max="1" width="11.85546875" style="31" customWidth="1"/>
    <col min="2" max="2" width="96.7109375" style="31" customWidth="1"/>
    <col min="3" max="16384" width="11.42578125" style="31"/>
  </cols>
  <sheetData>
    <row r="1" spans="1:2" ht="30.75" customHeight="1" x14ac:dyDescent="0.2">
      <c r="A1" s="30" t="s">
        <v>71</v>
      </c>
      <c r="B1" s="30"/>
    </row>
    <row r="2" spans="1:2" ht="25.5" customHeight="1" x14ac:dyDescent="0.2">
      <c r="A2" s="32" t="s">
        <v>72</v>
      </c>
      <c r="B2" s="32"/>
    </row>
    <row r="3" spans="1:2" ht="25.5" customHeight="1" x14ac:dyDescent="0.2">
      <c r="A3" s="33">
        <v>1</v>
      </c>
      <c r="B3" s="34" t="s">
        <v>82</v>
      </c>
    </row>
    <row r="4" spans="1:2" ht="25.5" customHeight="1" x14ac:dyDescent="0.2">
      <c r="A4" s="33">
        <v>2</v>
      </c>
      <c r="B4" s="34" t="s">
        <v>83</v>
      </c>
    </row>
    <row r="5" spans="1:2" ht="24" customHeight="1" x14ac:dyDescent="0.2">
      <c r="A5" s="33">
        <v>3</v>
      </c>
      <c r="B5" s="34" t="s">
        <v>84</v>
      </c>
    </row>
    <row r="6" spans="1:2" ht="24.75" customHeight="1" x14ac:dyDescent="0.2">
      <c r="A6" s="33">
        <v>4</v>
      </c>
      <c r="B6" s="34" t="s">
        <v>85</v>
      </c>
    </row>
    <row r="7" spans="1:2" ht="24.75" customHeight="1" x14ac:dyDescent="0.2">
      <c r="A7" s="32" t="s">
        <v>73</v>
      </c>
      <c r="B7" s="32"/>
    </row>
    <row r="8" spans="1:2" ht="23.25" customHeight="1" x14ac:dyDescent="0.2">
      <c r="A8" s="33">
        <v>5</v>
      </c>
      <c r="B8" s="34" t="s">
        <v>86</v>
      </c>
    </row>
    <row r="9" spans="1:2" ht="25.5" customHeight="1" x14ac:dyDescent="0.2">
      <c r="A9" s="33">
        <v>6</v>
      </c>
      <c r="B9" s="34" t="s">
        <v>87</v>
      </c>
    </row>
    <row r="10" spans="1:2" ht="26.25" customHeight="1" x14ac:dyDescent="0.2">
      <c r="A10" s="33">
        <v>7</v>
      </c>
      <c r="B10" s="34" t="s">
        <v>88</v>
      </c>
    </row>
    <row r="11" spans="1:2" ht="25.5" customHeight="1" x14ac:dyDescent="0.2">
      <c r="A11" s="33">
        <v>8</v>
      </c>
      <c r="B11" s="34" t="s">
        <v>89</v>
      </c>
    </row>
    <row r="12" spans="1:2" ht="30" customHeight="1" x14ac:dyDescent="0.2">
      <c r="A12" s="33">
        <v>9</v>
      </c>
      <c r="B12" s="34" t="s">
        <v>90</v>
      </c>
    </row>
    <row r="13" spans="1:2" ht="25.5" customHeight="1" x14ac:dyDescent="0.2">
      <c r="A13" s="33">
        <v>10</v>
      </c>
      <c r="B13" s="34" t="s">
        <v>91</v>
      </c>
    </row>
    <row r="14" spans="1:2" ht="25.5" customHeight="1" x14ac:dyDescent="0.2">
      <c r="A14" s="33">
        <v>11</v>
      </c>
      <c r="B14" s="34" t="s">
        <v>92</v>
      </c>
    </row>
    <row r="15" spans="1:2" ht="26.25" customHeight="1" x14ac:dyDescent="0.2">
      <c r="A15" s="33">
        <v>12</v>
      </c>
      <c r="B15" s="34" t="s">
        <v>93</v>
      </c>
    </row>
    <row r="16" spans="1:2" ht="26.25" customHeight="1" x14ac:dyDescent="0.2">
      <c r="A16" s="32" t="s">
        <v>74</v>
      </c>
      <c r="B16" s="32"/>
    </row>
    <row r="17" spans="1:2" ht="25.5" customHeight="1" x14ac:dyDescent="0.2">
      <c r="A17" s="33">
        <v>13</v>
      </c>
      <c r="B17" s="34" t="s">
        <v>94</v>
      </c>
    </row>
    <row r="18" spans="1:2" ht="25.5" customHeight="1" x14ac:dyDescent="0.2">
      <c r="A18" s="33">
        <v>14</v>
      </c>
      <c r="B18" s="34" t="s">
        <v>95</v>
      </c>
    </row>
    <row r="19" spans="1:2" ht="25.5" customHeight="1" x14ac:dyDescent="0.2">
      <c r="A19" s="32" t="s">
        <v>75</v>
      </c>
      <c r="B19" s="32"/>
    </row>
    <row r="20" spans="1:2" ht="25.5" customHeight="1" x14ac:dyDescent="0.2">
      <c r="A20" s="33">
        <v>15</v>
      </c>
      <c r="B20" s="34" t="s">
        <v>96</v>
      </c>
    </row>
    <row r="21" spans="1:2" ht="25.5" customHeight="1" x14ac:dyDescent="0.2">
      <c r="A21" s="33">
        <v>16</v>
      </c>
      <c r="B21" s="34" t="s">
        <v>97</v>
      </c>
    </row>
    <row r="22" spans="1:2" ht="25.5" customHeight="1" x14ac:dyDescent="0.2">
      <c r="A22" s="33">
        <v>17</v>
      </c>
      <c r="B22" s="34" t="s">
        <v>98</v>
      </c>
    </row>
  </sheetData>
  <mergeCells count="5">
    <mergeCell ref="A1:B1"/>
    <mergeCell ref="A2:B2"/>
    <mergeCell ref="A7:B7"/>
    <mergeCell ref="A16:B16"/>
    <mergeCell ref="A19:B19"/>
  </mergeCells>
  <pageMargins left="0.74803149606299213" right="0.74803149606299213" top="1.1770833333333333" bottom="0.98425196850393704" header="0" footer="0"/>
  <pageSetup paperSize="9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1"/>
  <sheetViews>
    <sheetView zoomScale="85" zoomScaleNormal="85" workbookViewId="0"/>
  </sheetViews>
  <sheetFormatPr baseColWidth="10" defaultRowHeight="12" x14ac:dyDescent="0.2"/>
  <cols>
    <col min="1" max="1" width="34.42578125" style="11" customWidth="1"/>
    <col min="2" max="2" width="14.85546875" style="11" customWidth="1"/>
    <col min="3" max="3" width="14.140625" style="11" customWidth="1"/>
    <col min="4" max="4" width="11.42578125" style="11" customWidth="1"/>
    <col min="5" max="5" width="14.42578125" style="11" customWidth="1"/>
    <col min="6" max="6" width="14.28515625" style="11" customWidth="1"/>
    <col min="7" max="7" width="13" style="11" customWidth="1"/>
    <col min="8" max="9" width="16.140625" style="11" customWidth="1"/>
    <col min="10" max="10" width="12.5703125" style="11" customWidth="1"/>
    <col min="11" max="16384" width="11.42578125" style="11"/>
  </cols>
  <sheetData>
    <row r="1" spans="1:28" ht="35.25" customHeight="1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21" t="s">
        <v>0</v>
      </c>
      <c r="L1" s="22"/>
      <c r="M1" s="22"/>
      <c r="N1" s="22"/>
      <c r="O1" s="23" t="s">
        <v>1</v>
      </c>
      <c r="P1" s="23"/>
      <c r="Q1" s="23"/>
      <c r="R1" s="23"/>
      <c r="S1" s="23"/>
      <c r="T1" s="23"/>
      <c r="U1" s="23"/>
      <c r="V1" s="23"/>
      <c r="W1" s="24" t="s">
        <v>2</v>
      </c>
      <c r="X1" s="24"/>
      <c r="Y1" s="25" t="s">
        <v>3</v>
      </c>
      <c r="Z1" s="26"/>
      <c r="AA1" s="27"/>
      <c r="AB1" s="28" t="s">
        <v>69</v>
      </c>
    </row>
    <row r="2" spans="1:28" ht="54" customHeight="1" x14ac:dyDescent="0.2">
      <c r="A2" s="3" t="s">
        <v>4</v>
      </c>
      <c r="B2" s="3" t="s">
        <v>10</v>
      </c>
      <c r="C2" s="4" t="s">
        <v>9</v>
      </c>
      <c r="D2" s="5" t="s">
        <v>52</v>
      </c>
      <c r="E2" s="5" t="s">
        <v>43</v>
      </c>
      <c r="F2" s="5" t="s">
        <v>39</v>
      </c>
      <c r="G2" s="5" t="s">
        <v>40</v>
      </c>
      <c r="H2" s="5" t="s">
        <v>44</v>
      </c>
      <c r="I2" s="5" t="s">
        <v>41</v>
      </c>
      <c r="J2" s="5" t="s">
        <v>42</v>
      </c>
      <c r="K2" s="6" t="s">
        <v>5</v>
      </c>
      <c r="L2" s="6" t="s">
        <v>6</v>
      </c>
      <c r="M2" s="6" t="s">
        <v>7</v>
      </c>
      <c r="N2" s="6" t="s">
        <v>8</v>
      </c>
      <c r="O2" s="7" t="s">
        <v>55</v>
      </c>
      <c r="P2" s="7" t="s">
        <v>56</v>
      </c>
      <c r="Q2" s="7" t="s">
        <v>57</v>
      </c>
      <c r="R2" s="7" t="s">
        <v>58</v>
      </c>
      <c r="S2" s="7" t="s">
        <v>59</v>
      </c>
      <c r="T2" s="7" t="s">
        <v>60</v>
      </c>
      <c r="U2" s="7" t="s">
        <v>61</v>
      </c>
      <c r="V2" s="7" t="s">
        <v>62</v>
      </c>
      <c r="W2" s="8" t="s">
        <v>63</v>
      </c>
      <c r="X2" s="8" t="s">
        <v>64</v>
      </c>
      <c r="Y2" s="9" t="s">
        <v>65</v>
      </c>
      <c r="Z2" s="9" t="s">
        <v>66</v>
      </c>
      <c r="AA2" s="9" t="s">
        <v>67</v>
      </c>
      <c r="AB2" s="29"/>
    </row>
    <row r="3" spans="1:28" ht="24" x14ac:dyDescent="0.2">
      <c r="A3" s="10" t="s">
        <v>12</v>
      </c>
      <c r="B3" s="12">
        <v>164</v>
      </c>
      <c r="C3" s="16">
        <v>112</v>
      </c>
      <c r="D3" s="13">
        <f t="shared" ref="D3:D34" si="0">C3/B3</f>
        <v>0.68292682926829273</v>
      </c>
      <c r="E3" s="12">
        <v>58</v>
      </c>
      <c r="F3" s="12">
        <v>45</v>
      </c>
      <c r="G3" s="13">
        <f t="shared" ref="G3:G34" si="1">F3/E3</f>
        <v>0.77586206896551724</v>
      </c>
      <c r="H3" s="12">
        <v>106</v>
      </c>
      <c r="I3" s="12">
        <v>67</v>
      </c>
      <c r="J3" s="13">
        <f>I3/H3</f>
        <v>0.63207547169811318</v>
      </c>
      <c r="K3" s="15">
        <v>4.8482142857142856</v>
      </c>
      <c r="L3" s="15">
        <v>4.1826923076923075</v>
      </c>
      <c r="M3" s="15">
        <v>4.8482142857142856</v>
      </c>
      <c r="N3" s="15">
        <v>3.7450980392156863</v>
      </c>
      <c r="O3" s="15">
        <v>4.6875</v>
      </c>
      <c r="P3" s="15">
        <v>4.2232142857142856</v>
      </c>
      <c r="Q3" s="15">
        <v>3.7387387387387387</v>
      </c>
      <c r="R3" s="15">
        <v>3.2410714285714284</v>
      </c>
      <c r="S3" s="15">
        <v>3.7117117117117115</v>
      </c>
      <c r="T3" s="15">
        <v>4.711711711711712</v>
      </c>
      <c r="U3" s="15">
        <v>4.8214285714285712</v>
      </c>
      <c r="V3" s="15">
        <v>4.9189189189189193</v>
      </c>
      <c r="W3" s="15">
        <v>4.625</v>
      </c>
      <c r="X3" s="15">
        <v>4.1607142857142856</v>
      </c>
      <c r="Y3" s="15">
        <v>4.8454545454545457</v>
      </c>
      <c r="Z3" s="15">
        <v>4.8181818181818183</v>
      </c>
      <c r="AA3" s="15">
        <v>4.5094339622641506</v>
      </c>
      <c r="AB3" s="15">
        <v>4.3904293468674558</v>
      </c>
    </row>
    <row r="4" spans="1:28" ht="12.75" x14ac:dyDescent="0.2">
      <c r="A4" s="10" t="s">
        <v>54</v>
      </c>
      <c r="B4" s="12">
        <v>118</v>
      </c>
      <c r="C4" s="16">
        <v>70</v>
      </c>
      <c r="D4" s="13">
        <f t="shared" si="0"/>
        <v>0.59322033898305082</v>
      </c>
      <c r="E4" s="12">
        <v>40</v>
      </c>
      <c r="F4" s="12">
        <v>27</v>
      </c>
      <c r="G4" s="13">
        <f t="shared" si="1"/>
        <v>0.67500000000000004</v>
      </c>
      <c r="H4" s="12">
        <v>78</v>
      </c>
      <c r="I4" s="12">
        <v>43</v>
      </c>
      <c r="J4" s="13">
        <f t="shared" ref="J4:J12" si="2">I4/H4</f>
        <v>0.55128205128205132</v>
      </c>
      <c r="K4" s="15">
        <v>4.7101449275362315</v>
      </c>
      <c r="L4" s="15">
        <v>4.2698412698412698</v>
      </c>
      <c r="M4" s="15">
        <v>4.8088235294117645</v>
      </c>
      <c r="N4" s="15">
        <v>3.9545454545454546</v>
      </c>
      <c r="O4" s="15">
        <v>4.6571428571428575</v>
      </c>
      <c r="P4" s="15">
        <v>4.6956521739130439</v>
      </c>
      <c r="Q4" s="15">
        <v>4.2571428571428571</v>
      </c>
      <c r="R4" s="15">
        <v>4.2142857142857144</v>
      </c>
      <c r="S4" s="15">
        <v>4.2142857142857144</v>
      </c>
      <c r="T4" s="15">
        <v>4.6428571428571432</v>
      </c>
      <c r="U4" s="15">
        <v>4.871428571428571</v>
      </c>
      <c r="V4" s="15">
        <v>4.8571428571428568</v>
      </c>
      <c r="W4" s="15">
        <v>4.6956521739130439</v>
      </c>
      <c r="X4" s="15">
        <v>4.5362318840579707</v>
      </c>
      <c r="Y4" s="15">
        <v>4.8260869565217392</v>
      </c>
      <c r="Z4" s="15">
        <v>4.7391304347826084</v>
      </c>
      <c r="AA4" s="15">
        <v>4.1384615384615389</v>
      </c>
      <c r="AB4" s="15">
        <v>4.534638591604141</v>
      </c>
    </row>
    <row r="5" spans="1:28" ht="12.75" x14ac:dyDescent="0.2">
      <c r="A5" s="10" t="s">
        <v>13</v>
      </c>
      <c r="B5" s="12">
        <v>124</v>
      </c>
      <c r="C5" s="16">
        <v>84</v>
      </c>
      <c r="D5" s="13">
        <f t="shared" si="0"/>
        <v>0.67741935483870963</v>
      </c>
      <c r="E5" s="12">
        <v>49</v>
      </c>
      <c r="F5" s="12">
        <v>35</v>
      </c>
      <c r="G5" s="13">
        <f t="shared" si="1"/>
        <v>0.7142857142857143</v>
      </c>
      <c r="H5" s="12">
        <v>75</v>
      </c>
      <c r="I5" s="12">
        <v>49</v>
      </c>
      <c r="J5" s="13">
        <f t="shared" si="2"/>
        <v>0.65333333333333332</v>
      </c>
      <c r="K5" s="15">
        <v>4.8048780487804876</v>
      </c>
      <c r="L5" s="15">
        <v>4.12</v>
      </c>
      <c r="M5" s="15">
        <v>4.8499999999999996</v>
      </c>
      <c r="N5" s="15">
        <v>2.9710144927536231</v>
      </c>
      <c r="O5" s="15">
        <v>4.5180722891566267</v>
      </c>
      <c r="P5" s="15">
        <v>4.0361445783132526</v>
      </c>
      <c r="Q5" s="15">
        <v>3.5063291139240507</v>
      </c>
      <c r="R5" s="15">
        <v>3.3975903614457832</v>
      </c>
      <c r="S5" s="15">
        <v>3.5542168674698793</v>
      </c>
      <c r="T5" s="15">
        <v>4.5</v>
      </c>
      <c r="U5" s="15">
        <v>4.903614457831325</v>
      </c>
      <c r="V5" s="15">
        <v>4.8414634146341466</v>
      </c>
      <c r="W5" s="15">
        <v>4.5609756097560972</v>
      </c>
      <c r="X5" s="15">
        <v>4.1749999999999998</v>
      </c>
      <c r="Y5" s="15">
        <v>4.8048780487804876</v>
      </c>
      <c r="Z5" s="15">
        <v>4.7804878048780486</v>
      </c>
      <c r="AA5" s="15">
        <v>3.1714285714285713</v>
      </c>
      <c r="AB5" s="15">
        <v>4.2056525681854344</v>
      </c>
    </row>
    <row r="6" spans="1:28" ht="12.75" x14ac:dyDescent="0.2">
      <c r="A6" s="10" t="s">
        <v>14</v>
      </c>
      <c r="B6" s="12">
        <v>149</v>
      </c>
      <c r="C6" s="16">
        <v>122</v>
      </c>
      <c r="D6" s="13">
        <f t="shared" si="0"/>
        <v>0.81879194630872487</v>
      </c>
      <c r="E6" s="12">
        <v>75</v>
      </c>
      <c r="F6" s="12">
        <v>67</v>
      </c>
      <c r="G6" s="13">
        <f t="shared" si="1"/>
        <v>0.89333333333333331</v>
      </c>
      <c r="H6" s="12">
        <v>74</v>
      </c>
      <c r="I6" s="12">
        <v>55</v>
      </c>
      <c r="J6" s="13">
        <f t="shared" si="2"/>
        <v>0.7432432432432432</v>
      </c>
      <c r="K6" s="15">
        <v>4.875</v>
      </c>
      <c r="L6" s="15">
        <v>4.288288288288288</v>
      </c>
      <c r="M6" s="15">
        <v>4.8925619834710741</v>
      </c>
      <c r="N6" s="15">
        <v>4.0090090090090094</v>
      </c>
      <c r="O6" s="15">
        <v>4.5041322314049586</v>
      </c>
      <c r="P6" s="15">
        <v>4.3223140495867769</v>
      </c>
      <c r="Q6" s="15">
        <v>3.7520661157024793</v>
      </c>
      <c r="R6" s="15">
        <v>3.8571428571428572</v>
      </c>
      <c r="S6" s="15">
        <v>3.884297520661157</v>
      </c>
      <c r="T6" s="15">
        <v>4.7685950413223139</v>
      </c>
      <c r="U6" s="15">
        <v>4.9669421487603307</v>
      </c>
      <c r="V6" s="15">
        <v>4.8925619834710741</v>
      </c>
      <c r="W6" s="15">
        <v>4.6942148760330582</v>
      </c>
      <c r="X6" s="15">
        <v>4.1322314049586772</v>
      </c>
      <c r="Y6" s="15">
        <v>4.8916666666666666</v>
      </c>
      <c r="Z6" s="15">
        <v>4.8833333333333337</v>
      </c>
      <c r="AA6" s="15">
        <v>4.3813559322033901</v>
      </c>
      <c r="AB6" s="15">
        <v>4.4703360848244387</v>
      </c>
    </row>
    <row r="7" spans="1:28" ht="12.75" x14ac:dyDescent="0.2">
      <c r="A7" s="10" t="s">
        <v>15</v>
      </c>
      <c r="B7" s="12">
        <v>69</v>
      </c>
      <c r="C7" s="16">
        <v>33</v>
      </c>
      <c r="D7" s="13">
        <f t="shared" si="0"/>
        <v>0.47826086956521741</v>
      </c>
      <c r="E7" s="12">
        <v>29</v>
      </c>
      <c r="F7" s="12">
        <v>16</v>
      </c>
      <c r="G7" s="13">
        <f t="shared" si="1"/>
        <v>0.55172413793103448</v>
      </c>
      <c r="H7" s="12">
        <v>40</v>
      </c>
      <c r="I7" s="12">
        <v>17</v>
      </c>
      <c r="J7" s="13">
        <f t="shared" si="2"/>
        <v>0.42499999999999999</v>
      </c>
      <c r="K7" s="15">
        <v>4.580645161290323</v>
      </c>
      <c r="L7" s="15">
        <v>4.375</v>
      </c>
      <c r="M7" s="15">
        <v>4.7272727272727275</v>
      </c>
      <c r="N7" s="15">
        <v>4.1785714285714288</v>
      </c>
      <c r="O7" s="15">
        <v>4.4545454545454541</v>
      </c>
      <c r="P7" s="15">
        <v>4.1515151515151514</v>
      </c>
      <c r="Q7" s="15">
        <v>4.0606060606060606</v>
      </c>
      <c r="R7" s="15">
        <v>4.2727272727272725</v>
      </c>
      <c r="S7" s="15">
        <v>4.09375</v>
      </c>
      <c r="T7" s="15">
        <v>4.78125</v>
      </c>
      <c r="U7" s="15">
        <v>4.96875</v>
      </c>
      <c r="V7" s="15">
        <v>4.9090909090909092</v>
      </c>
      <c r="W7" s="15">
        <v>4.6363636363636367</v>
      </c>
      <c r="X7" s="15">
        <v>4.5151515151515156</v>
      </c>
      <c r="Y7" s="15">
        <v>4.75</v>
      </c>
      <c r="Z7" s="15">
        <v>4.75</v>
      </c>
      <c r="AA7" s="15">
        <v>4.290322580645161</v>
      </c>
      <c r="AB7" s="15">
        <v>4.4997389351635082</v>
      </c>
    </row>
    <row r="8" spans="1:28" ht="12.75" x14ac:dyDescent="0.2">
      <c r="A8" s="10" t="s">
        <v>38</v>
      </c>
      <c r="B8" s="12">
        <v>42</v>
      </c>
      <c r="C8" s="16">
        <v>29</v>
      </c>
      <c r="D8" s="13">
        <f t="shared" si="0"/>
        <v>0.69047619047619047</v>
      </c>
      <c r="E8" s="12">
        <v>40</v>
      </c>
      <c r="F8" s="12">
        <v>27</v>
      </c>
      <c r="G8" s="13">
        <f t="shared" si="1"/>
        <v>0.67500000000000004</v>
      </c>
      <c r="H8" s="12">
        <v>2</v>
      </c>
      <c r="I8" s="12">
        <v>2</v>
      </c>
      <c r="J8" s="13"/>
      <c r="K8" s="15">
        <v>4.8620689655172411</v>
      </c>
      <c r="L8" s="15">
        <v>4.7241379310344831</v>
      </c>
      <c r="M8" s="15">
        <v>4.8620689655172411</v>
      </c>
      <c r="N8" s="15">
        <v>4.8928571428571432</v>
      </c>
      <c r="O8" s="15">
        <v>4.8965517241379306</v>
      </c>
      <c r="P8" s="15">
        <v>4.8965517241379306</v>
      </c>
      <c r="Q8" s="15">
        <v>4.2758620689655169</v>
      </c>
      <c r="R8" s="15">
        <v>4.5172413793103452</v>
      </c>
      <c r="S8" s="15">
        <v>4.4137931034482758</v>
      </c>
      <c r="T8" s="15">
        <v>4.8965517241379306</v>
      </c>
      <c r="U8" s="15">
        <v>4.8620689655172411</v>
      </c>
      <c r="V8" s="15">
        <v>4.8620689655172411</v>
      </c>
      <c r="W8" s="15">
        <v>4.7931034482758621</v>
      </c>
      <c r="X8" s="15">
        <v>4.6296296296296298</v>
      </c>
      <c r="Y8" s="15">
        <v>4.931034482758621</v>
      </c>
      <c r="Z8" s="15">
        <v>4.9655172413793105</v>
      </c>
      <c r="AA8" s="15">
        <v>4.5999999999999996</v>
      </c>
      <c r="AB8" s="15">
        <v>4.7577122036554078</v>
      </c>
    </row>
    <row r="9" spans="1:28" ht="12.75" x14ac:dyDescent="0.2">
      <c r="A9" s="10" t="s">
        <v>16</v>
      </c>
      <c r="B9" s="12">
        <v>123</v>
      </c>
      <c r="C9" s="16">
        <v>81</v>
      </c>
      <c r="D9" s="13">
        <f t="shared" si="0"/>
        <v>0.65853658536585369</v>
      </c>
      <c r="E9" s="12">
        <v>50</v>
      </c>
      <c r="F9" s="12">
        <v>39</v>
      </c>
      <c r="G9" s="13">
        <f t="shared" si="1"/>
        <v>0.78</v>
      </c>
      <c r="H9" s="12">
        <v>73</v>
      </c>
      <c r="I9" s="12">
        <v>42</v>
      </c>
      <c r="J9" s="13">
        <f t="shared" si="2"/>
        <v>0.57534246575342463</v>
      </c>
      <c r="K9" s="15">
        <v>4.7037037037037033</v>
      </c>
      <c r="L9" s="15">
        <v>3.9324324324324325</v>
      </c>
      <c r="M9" s="15">
        <v>4.6913580246913584</v>
      </c>
      <c r="N9" s="15">
        <v>3.6956521739130435</v>
      </c>
      <c r="O9" s="15">
        <v>4.1851851851851851</v>
      </c>
      <c r="P9" s="15">
        <v>4.0370370370370372</v>
      </c>
      <c r="Q9" s="15">
        <v>3.6749999999999998</v>
      </c>
      <c r="R9" s="15">
        <v>4.05</v>
      </c>
      <c r="S9" s="15">
        <v>3.9249999999999998</v>
      </c>
      <c r="T9" s="15">
        <v>4.6375000000000002</v>
      </c>
      <c r="U9" s="15">
        <v>4.8860759493670889</v>
      </c>
      <c r="V9" s="15">
        <v>4.8375000000000004</v>
      </c>
      <c r="W9" s="15">
        <v>4.4074074074074074</v>
      </c>
      <c r="X9" s="15">
        <v>4.2962962962962967</v>
      </c>
      <c r="Y9" s="15">
        <v>4.7307692307692308</v>
      </c>
      <c r="Z9" s="15">
        <v>4.6794871794871797</v>
      </c>
      <c r="AA9" s="15">
        <v>3.3333333333333335</v>
      </c>
      <c r="AB9" s="15">
        <v>4.2766904678601936</v>
      </c>
    </row>
    <row r="10" spans="1:28" ht="12.75" x14ac:dyDescent="0.2">
      <c r="A10" s="10" t="s">
        <v>17</v>
      </c>
      <c r="B10" s="12">
        <v>128</v>
      </c>
      <c r="C10" s="16">
        <v>90</v>
      </c>
      <c r="D10" s="13">
        <f t="shared" si="0"/>
        <v>0.703125</v>
      </c>
      <c r="E10" s="12">
        <v>50</v>
      </c>
      <c r="F10" s="12">
        <v>43</v>
      </c>
      <c r="G10" s="13">
        <f t="shared" si="1"/>
        <v>0.86</v>
      </c>
      <c r="H10" s="12">
        <v>78</v>
      </c>
      <c r="I10" s="12">
        <v>47</v>
      </c>
      <c r="J10" s="13">
        <f t="shared" si="2"/>
        <v>0.60256410256410253</v>
      </c>
      <c r="K10" s="15">
        <v>4.5862068965517242</v>
      </c>
      <c r="L10" s="15">
        <v>4.441860465116279</v>
      </c>
      <c r="M10" s="15">
        <v>4.5909090909090908</v>
      </c>
      <c r="N10" s="15">
        <v>3.625</v>
      </c>
      <c r="O10" s="15">
        <v>4.7777777777777777</v>
      </c>
      <c r="P10" s="15">
        <v>4.3483146067415728</v>
      </c>
      <c r="Q10" s="15">
        <v>3.6629213483146068</v>
      </c>
      <c r="R10" s="15">
        <v>4.0888888888888886</v>
      </c>
      <c r="S10" s="15">
        <v>4.0340909090909092</v>
      </c>
      <c r="T10" s="15">
        <v>4.7159090909090908</v>
      </c>
      <c r="U10" s="15">
        <v>4.9222222222222225</v>
      </c>
      <c r="V10" s="15">
        <v>4.9555555555555557</v>
      </c>
      <c r="W10" s="15">
        <v>4.595505617977528</v>
      </c>
      <c r="X10" s="15">
        <v>3.797752808988764</v>
      </c>
      <c r="Y10" s="15">
        <v>4.8666666666666663</v>
      </c>
      <c r="Z10" s="15">
        <v>4.8555555555555552</v>
      </c>
      <c r="AA10" s="15">
        <v>4.3103448275862073</v>
      </c>
      <c r="AB10" s="15">
        <v>4.4220871958148491</v>
      </c>
    </row>
    <row r="11" spans="1:28" ht="24" x14ac:dyDescent="0.2">
      <c r="A11" s="10" t="s">
        <v>18</v>
      </c>
      <c r="B11" s="12">
        <v>79</v>
      </c>
      <c r="C11" s="16">
        <v>54</v>
      </c>
      <c r="D11" s="13">
        <f t="shared" si="0"/>
        <v>0.68354430379746833</v>
      </c>
      <c r="E11" s="12">
        <v>50</v>
      </c>
      <c r="F11" s="12">
        <v>35</v>
      </c>
      <c r="G11" s="13">
        <f t="shared" si="1"/>
        <v>0.7</v>
      </c>
      <c r="H11" s="12">
        <v>29</v>
      </c>
      <c r="I11" s="12">
        <v>19</v>
      </c>
      <c r="J11" s="13">
        <f t="shared" si="2"/>
        <v>0.65517241379310343</v>
      </c>
      <c r="K11" s="15">
        <v>4.8235294117647056</v>
      </c>
      <c r="L11" s="15">
        <v>4.5660377358490569</v>
      </c>
      <c r="M11" s="15">
        <v>4.8703703703703702</v>
      </c>
      <c r="N11" s="15">
        <v>4.25</v>
      </c>
      <c r="O11" s="15">
        <v>4.7037037037037033</v>
      </c>
      <c r="P11" s="15">
        <v>4.5185185185185182</v>
      </c>
      <c r="Q11" s="15">
        <v>3.8333333333333335</v>
      </c>
      <c r="R11" s="15">
        <v>4.1481481481481479</v>
      </c>
      <c r="S11" s="15">
        <v>4.166666666666667</v>
      </c>
      <c r="T11" s="15">
        <v>4.8113207547169807</v>
      </c>
      <c r="U11" s="15">
        <v>4.9074074074074074</v>
      </c>
      <c r="V11" s="15">
        <v>4.7962962962962967</v>
      </c>
      <c r="W11" s="15">
        <v>4.6851851851851851</v>
      </c>
      <c r="X11" s="15">
        <v>4.2962962962962967</v>
      </c>
      <c r="Y11" s="15">
        <v>4.8518518518518521</v>
      </c>
      <c r="Z11" s="15">
        <v>4.833333333333333</v>
      </c>
      <c r="AA11" s="15">
        <v>4.3469387755102042</v>
      </c>
      <c r="AB11" s="15">
        <v>4.5534669287618854</v>
      </c>
    </row>
    <row r="12" spans="1:28" ht="24" x14ac:dyDescent="0.2">
      <c r="A12" s="10" t="s">
        <v>51</v>
      </c>
      <c r="B12" s="12">
        <v>45</v>
      </c>
      <c r="C12" s="16">
        <v>37</v>
      </c>
      <c r="D12" s="13">
        <f t="shared" si="0"/>
        <v>0.82222222222222219</v>
      </c>
      <c r="E12" s="12">
        <v>39</v>
      </c>
      <c r="F12" s="12">
        <v>32</v>
      </c>
      <c r="G12" s="13">
        <f t="shared" si="1"/>
        <v>0.82051282051282048</v>
      </c>
      <c r="H12" s="12">
        <v>6</v>
      </c>
      <c r="I12" s="12">
        <v>5</v>
      </c>
      <c r="J12" s="13">
        <f t="shared" si="2"/>
        <v>0.83333333333333337</v>
      </c>
      <c r="K12" s="15">
        <v>4.6470588235294121</v>
      </c>
      <c r="L12" s="15">
        <v>4.628571428571429</v>
      </c>
      <c r="M12" s="15">
        <v>4.8378378378378377</v>
      </c>
      <c r="N12" s="15">
        <v>4.3783783783783781</v>
      </c>
      <c r="O12" s="15">
        <v>4.756756756756757</v>
      </c>
      <c r="P12" s="15">
        <v>4.5675675675675675</v>
      </c>
      <c r="Q12" s="15">
        <v>4.1081081081081079</v>
      </c>
      <c r="R12" s="15">
        <v>4.3243243243243246</v>
      </c>
      <c r="S12" s="15">
        <v>4.3513513513513518</v>
      </c>
      <c r="T12" s="15">
        <v>4.7027027027027026</v>
      </c>
      <c r="U12" s="15">
        <v>4.8108108108108105</v>
      </c>
      <c r="V12" s="15">
        <v>4.8648648648648649</v>
      </c>
      <c r="W12" s="15">
        <v>4.6486486486486482</v>
      </c>
      <c r="X12" s="15">
        <v>4.6486486486486482</v>
      </c>
      <c r="Y12" s="15">
        <v>4.7297297297297298</v>
      </c>
      <c r="Z12" s="15">
        <v>4.756756756756757</v>
      </c>
      <c r="AA12" s="15">
        <v>4.3103448275862073</v>
      </c>
      <c r="AB12" s="15">
        <v>4.5924977391866779</v>
      </c>
    </row>
    <row r="13" spans="1:28" ht="12.75" x14ac:dyDescent="0.2">
      <c r="A13" s="10" t="s">
        <v>19</v>
      </c>
      <c r="B13" s="12">
        <v>94</v>
      </c>
      <c r="C13" s="16">
        <v>62</v>
      </c>
      <c r="D13" s="13">
        <f t="shared" si="0"/>
        <v>0.65957446808510634</v>
      </c>
      <c r="E13" s="12">
        <v>52</v>
      </c>
      <c r="F13" s="12">
        <v>39</v>
      </c>
      <c r="G13" s="13">
        <f t="shared" si="1"/>
        <v>0.75</v>
      </c>
      <c r="H13" s="12">
        <v>42</v>
      </c>
      <c r="I13" s="12">
        <v>23</v>
      </c>
      <c r="J13" s="13">
        <f t="shared" ref="J13:J22" si="3">I13/H13</f>
        <v>0.54761904761904767</v>
      </c>
      <c r="K13" s="15">
        <v>4.8524590163934427</v>
      </c>
      <c r="L13" s="15">
        <v>4.5471698113207548</v>
      </c>
      <c r="M13" s="15">
        <v>4.8688524590163933</v>
      </c>
      <c r="N13" s="15">
        <v>4.3166666666666664</v>
      </c>
      <c r="O13" s="15">
        <v>4.596774193548387</v>
      </c>
      <c r="P13" s="15">
        <v>4.557377049180328</v>
      </c>
      <c r="Q13" s="15">
        <v>3.9508196721311477</v>
      </c>
      <c r="R13" s="15">
        <v>4.2459016393442619</v>
      </c>
      <c r="S13" s="15">
        <v>4.1967213114754101</v>
      </c>
      <c r="T13" s="15">
        <v>4.8688524590163933</v>
      </c>
      <c r="U13" s="15">
        <v>4.9322033898305087</v>
      </c>
      <c r="V13" s="15">
        <v>4.8833333333333337</v>
      </c>
      <c r="W13" s="15">
        <v>4.8</v>
      </c>
      <c r="X13" s="15">
        <v>4.4833333333333334</v>
      </c>
      <c r="Y13" s="15">
        <v>4.82258064516129</v>
      </c>
      <c r="Z13" s="15">
        <v>4.8196721311475406</v>
      </c>
      <c r="AA13" s="15">
        <v>4.0508474576271185</v>
      </c>
      <c r="AB13" s="15">
        <v>4.5760920334427242</v>
      </c>
    </row>
    <row r="14" spans="1:28" ht="12.75" x14ac:dyDescent="0.2">
      <c r="A14" s="10" t="s">
        <v>70</v>
      </c>
      <c r="B14" s="12">
        <v>102</v>
      </c>
      <c r="C14" s="16">
        <v>73</v>
      </c>
      <c r="D14" s="13">
        <f t="shared" si="0"/>
        <v>0.71568627450980393</v>
      </c>
      <c r="E14" s="12">
        <v>53</v>
      </c>
      <c r="F14" s="12">
        <v>41</v>
      </c>
      <c r="G14" s="13">
        <f t="shared" si="1"/>
        <v>0.77358490566037741</v>
      </c>
      <c r="H14" s="12">
        <v>49</v>
      </c>
      <c r="I14" s="12">
        <v>32</v>
      </c>
      <c r="J14" s="13">
        <f t="shared" si="3"/>
        <v>0.65306122448979587</v>
      </c>
      <c r="K14" s="15">
        <v>4.8472222222222223</v>
      </c>
      <c r="L14" s="15">
        <v>4.1911764705882355</v>
      </c>
      <c r="M14" s="15">
        <v>4.8219178082191778</v>
      </c>
      <c r="N14" s="15">
        <v>3.734375</v>
      </c>
      <c r="O14" s="15">
        <v>4.5616438356164384</v>
      </c>
      <c r="P14" s="15">
        <v>4.6301369863013697</v>
      </c>
      <c r="Q14" s="15">
        <v>3.3380281690140845</v>
      </c>
      <c r="R14" s="15">
        <v>3.7397260273972601</v>
      </c>
      <c r="S14" s="15">
        <v>3.8888888888888888</v>
      </c>
      <c r="T14" s="15">
        <v>4.7638888888888893</v>
      </c>
      <c r="U14" s="15">
        <v>4.8611111111111107</v>
      </c>
      <c r="V14" s="15">
        <v>4.8611111111111107</v>
      </c>
      <c r="W14" s="15">
        <v>4.5</v>
      </c>
      <c r="X14" s="15">
        <v>3.9305555555555554</v>
      </c>
      <c r="Y14" s="15">
        <v>4.7777777777777777</v>
      </c>
      <c r="Z14" s="15">
        <v>4.791666666666667</v>
      </c>
      <c r="AA14" s="15">
        <v>3.8358208955223883</v>
      </c>
      <c r="AB14" s="15">
        <v>4.3573557302871286</v>
      </c>
    </row>
    <row r="15" spans="1:28" ht="24" x14ac:dyDescent="0.2">
      <c r="A15" s="10" t="s">
        <v>20</v>
      </c>
      <c r="B15" s="12">
        <v>75</v>
      </c>
      <c r="C15" s="16">
        <v>58</v>
      </c>
      <c r="D15" s="13">
        <f t="shared" si="0"/>
        <v>0.77333333333333332</v>
      </c>
      <c r="E15" s="12">
        <v>42</v>
      </c>
      <c r="F15" s="12">
        <v>36</v>
      </c>
      <c r="G15" s="13">
        <f t="shared" si="1"/>
        <v>0.8571428571428571</v>
      </c>
      <c r="H15" s="12">
        <v>33</v>
      </c>
      <c r="I15" s="12">
        <v>22</v>
      </c>
      <c r="J15" s="13">
        <f t="shared" si="3"/>
        <v>0.66666666666666663</v>
      </c>
      <c r="K15" s="15">
        <v>4.7719298245614032</v>
      </c>
      <c r="L15" s="15">
        <v>4.4000000000000004</v>
      </c>
      <c r="M15" s="15">
        <v>4.8596491228070171</v>
      </c>
      <c r="N15" s="15">
        <v>3.6666666666666665</v>
      </c>
      <c r="O15" s="15">
        <v>4.8448275862068968</v>
      </c>
      <c r="P15" s="15">
        <v>4.6379310344827589</v>
      </c>
      <c r="Q15" s="15">
        <v>3.3571428571428572</v>
      </c>
      <c r="R15" s="15">
        <v>3.6379310344827585</v>
      </c>
      <c r="S15" s="15">
        <v>3.8103448275862069</v>
      </c>
      <c r="T15" s="15">
        <v>4.7068965517241379</v>
      </c>
      <c r="U15" s="15">
        <v>4.9137931034482758</v>
      </c>
      <c r="V15" s="15">
        <v>4.7758620689655169</v>
      </c>
      <c r="W15" s="15">
        <v>4.5172413793103452</v>
      </c>
      <c r="X15" s="15">
        <v>3.9482758620689653</v>
      </c>
      <c r="Y15" s="15">
        <v>4.8421052631578947</v>
      </c>
      <c r="Z15" s="15">
        <v>4.807017543859649</v>
      </c>
      <c r="AA15" s="15">
        <v>3.9824561403508771</v>
      </c>
      <c r="AB15" s="15">
        <v>4.3811806392248362</v>
      </c>
    </row>
    <row r="16" spans="1:28" ht="24" x14ac:dyDescent="0.2">
      <c r="A16" s="10" t="s">
        <v>21</v>
      </c>
      <c r="B16" s="12">
        <v>73</v>
      </c>
      <c r="C16" s="16">
        <v>55</v>
      </c>
      <c r="D16" s="13">
        <f t="shared" si="0"/>
        <v>0.75342465753424659</v>
      </c>
      <c r="E16" s="12">
        <v>40</v>
      </c>
      <c r="F16" s="12">
        <v>33</v>
      </c>
      <c r="G16" s="13">
        <f t="shared" si="1"/>
        <v>0.82499999999999996</v>
      </c>
      <c r="H16" s="12">
        <v>33</v>
      </c>
      <c r="I16" s="12">
        <v>22</v>
      </c>
      <c r="J16" s="13">
        <f t="shared" si="3"/>
        <v>0.66666666666666663</v>
      </c>
      <c r="K16" s="15">
        <v>4.7358490566037732</v>
      </c>
      <c r="L16" s="15">
        <v>4.2884615384615383</v>
      </c>
      <c r="M16" s="15">
        <v>4.8703703703703702</v>
      </c>
      <c r="N16" s="15">
        <v>3.5</v>
      </c>
      <c r="O16" s="15">
        <v>4.8181818181818183</v>
      </c>
      <c r="P16" s="15">
        <v>4.6181818181818182</v>
      </c>
      <c r="Q16" s="15">
        <v>3.2641509433962264</v>
      </c>
      <c r="R16" s="15">
        <v>3.6909090909090909</v>
      </c>
      <c r="S16" s="15">
        <v>3.8</v>
      </c>
      <c r="T16" s="15">
        <v>4.6363636363636367</v>
      </c>
      <c r="U16" s="15">
        <v>4.872727272727273</v>
      </c>
      <c r="V16" s="15">
        <v>4.7272727272727275</v>
      </c>
      <c r="W16" s="15">
        <v>4.5090909090909088</v>
      </c>
      <c r="X16" s="15">
        <v>4.0181818181818185</v>
      </c>
      <c r="Y16" s="15">
        <v>4.7777777777777777</v>
      </c>
      <c r="Z16" s="15">
        <v>4.6851851851851851</v>
      </c>
      <c r="AA16" s="15">
        <v>3.8703703703703702</v>
      </c>
      <c r="AB16" s="15">
        <v>4.334298490180843</v>
      </c>
    </row>
    <row r="17" spans="1:28" ht="36" x14ac:dyDescent="0.2">
      <c r="A17" s="10" t="s">
        <v>22</v>
      </c>
      <c r="B17" s="12">
        <v>126</v>
      </c>
      <c r="C17" s="16">
        <v>89</v>
      </c>
      <c r="D17" s="13">
        <f t="shared" si="0"/>
        <v>0.70634920634920639</v>
      </c>
      <c r="E17" s="12">
        <v>63</v>
      </c>
      <c r="F17" s="12">
        <v>48</v>
      </c>
      <c r="G17" s="13">
        <f t="shared" si="1"/>
        <v>0.76190476190476186</v>
      </c>
      <c r="H17" s="12">
        <v>63</v>
      </c>
      <c r="I17" s="12">
        <v>41</v>
      </c>
      <c r="J17" s="13">
        <f t="shared" si="3"/>
        <v>0.65079365079365081</v>
      </c>
      <c r="K17" s="15">
        <v>4.786516853932584</v>
      </c>
      <c r="L17" s="15">
        <v>4.1084337349397586</v>
      </c>
      <c r="M17" s="15">
        <v>4.7816091954022992</v>
      </c>
      <c r="N17" s="15">
        <v>3.736842105263158</v>
      </c>
      <c r="O17" s="15">
        <v>4.2471910112359552</v>
      </c>
      <c r="P17" s="15">
        <v>4.3863636363636367</v>
      </c>
      <c r="Q17" s="15">
        <v>3.4827586206896552</v>
      </c>
      <c r="R17" s="15">
        <v>3.7303370786516852</v>
      </c>
      <c r="S17" s="15">
        <v>3.6588235294117646</v>
      </c>
      <c r="T17" s="15">
        <v>4.6506024096385543</v>
      </c>
      <c r="U17" s="15">
        <v>4.8953488372093021</v>
      </c>
      <c r="V17" s="15">
        <v>4.8275862068965516</v>
      </c>
      <c r="W17" s="15">
        <v>4.2790697674418601</v>
      </c>
      <c r="X17" s="15">
        <v>3.875</v>
      </c>
      <c r="Y17" s="15">
        <v>4.666666666666667</v>
      </c>
      <c r="Z17" s="15">
        <v>4.5</v>
      </c>
      <c r="AA17" s="15">
        <v>3.036144578313253</v>
      </c>
      <c r="AB17" s="15">
        <v>4.2146643665915695</v>
      </c>
    </row>
    <row r="18" spans="1:28" ht="12.75" x14ac:dyDescent="0.2">
      <c r="A18" s="10" t="s">
        <v>23</v>
      </c>
      <c r="B18" s="12">
        <v>98</v>
      </c>
      <c r="C18" s="16">
        <v>69</v>
      </c>
      <c r="D18" s="13">
        <f t="shared" si="0"/>
        <v>0.70408163265306123</v>
      </c>
      <c r="E18" s="12">
        <v>41</v>
      </c>
      <c r="F18" s="12">
        <v>30</v>
      </c>
      <c r="G18" s="13">
        <f t="shared" si="1"/>
        <v>0.73170731707317072</v>
      </c>
      <c r="H18" s="12">
        <v>57</v>
      </c>
      <c r="I18" s="12">
        <v>39</v>
      </c>
      <c r="J18" s="13">
        <f t="shared" si="3"/>
        <v>0.68421052631578949</v>
      </c>
      <c r="K18" s="15">
        <v>4.7647058823529411</v>
      </c>
      <c r="L18" s="15">
        <v>4.390625</v>
      </c>
      <c r="M18" s="15">
        <v>4.7647058823529411</v>
      </c>
      <c r="N18" s="15">
        <v>3.7910447761194028</v>
      </c>
      <c r="O18" s="15">
        <v>4.3088235294117645</v>
      </c>
      <c r="P18" s="15">
        <v>4.2985074626865671</v>
      </c>
      <c r="Q18" s="15">
        <v>3.3235294117647061</v>
      </c>
      <c r="R18" s="15">
        <v>3.6417910447761193</v>
      </c>
      <c r="S18" s="15">
        <v>3.6153846153846154</v>
      </c>
      <c r="T18" s="15">
        <v>4.5151515151515156</v>
      </c>
      <c r="U18" s="15">
        <v>4.8636363636363633</v>
      </c>
      <c r="V18" s="15">
        <v>4.7121212121212119</v>
      </c>
      <c r="W18" s="15">
        <v>4.3970588235294121</v>
      </c>
      <c r="X18" s="15">
        <v>3.9253731343283582</v>
      </c>
      <c r="Y18" s="15">
        <v>4.6911764705882355</v>
      </c>
      <c r="Z18" s="15">
        <v>4.6029411764705879</v>
      </c>
      <c r="AA18" s="15">
        <v>3.9384615384615387</v>
      </c>
      <c r="AB18" s="15">
        <v>4.2673551670080165</v>
      </c>
    </row>
    <row r="19" spans="1:28" ht="36" x14ac:dyDescent="0.2">
      <c r="A19" s="10" t="s">
        <v>24</v>
      </c>
      <c r="B19" s="12">
        <v>100</v>
      </c>
      <c r="C19" s="16">
        <v>65</v>
      </c>
      <c r="D19" s="13">
        <f t="shared" si="0"/>
        <v>0.65</v>
      </c>
      <c r="E19" s="12">
        <v>42</v>
      </c>
      <c r="F19" s="12">
        <v>33</v>
      </c>
      <c r="G19" s="13">
        <f t="shared" si="1"/>
        <v>0.7857142857142857</v>
      </c>
      <c r="H19" s="12">
        <v>58</v>
      </c>
      <c r="I19" s="12">
        <v>32</v>
      </c>
      <c r="J19" s="13">
        <f t="shared" si="3"/>
        <v>0.55172413793103448</v>
      </c>
      <c r="K19" s="15">
        <v>4.746031746031746</v>
      </c>
      <c r="L19" s="15">
        <v>4.3636363636363633</v>
      </c>
      <c r="M19" s="15">
        <v>4.8095238095238093</v>
      </c>
      <c r="N19" s="15">
        <v>3.774193548387097</v>
      </c>
      <c r="O19" s="15">
        <v>4.390625</v>
      </c>
      <c r="P19" s="15">
        <v>4.1269841269841274</v>
      </c>
      <c r="Q19" s="15">
        <v>3.265625</v>
      </c>
      <c r="R19" s="15">
        <v>3.3650793650793651</v>
      </c>
      <c r="S19" s="15">
        <v>3.5483870967741935</v>
      </c>
      <c r="T19" s="15">
        <v>4.6229508196721314</v>
      </c>
      <c r="U19" s="15">
        <v>4.8852459016393439</v>
      </c>
      <c r="V19" s="15">
        <v>4.8196721311475406</v>
      </c>
      <c r="W19" s="15">
        <v>4.4761904761904763</v>
      </c>
      <c r="X19" s="15">
        <v>3.9375</v>
      </c>
      <c r="Y19" s="15">
        <v>4.71875</v>
      </c>
      <c r="Z19" s="15">
        <v>4.671875</v>
      </c>
      <c r="AA19" s="15">
        <v>3.8870967741935485</v>
      </c>
      <c r="AB19" s="15">
        <v>4.2593745387799853</v>
      </c>
    </row>
    <row r="20" spans="1:28" ht="24" x14ac:dyDescent="0.2">
      <c r="A20" s="10" t="s">
        <v>25</v>
      </c>
      <c r="B20" s="12">
        <v>90</v>
      </c>
      <c r="C20" s="16">
        <v>60</v>
      </c>
      <c r="D20" s="13">
        <f t="shared" si="0"/>
        <v>0.66666666666666663</v>
      </c>
      <c r="E20" s="12">
        <v>42</v>
      </c>
      <c r="F20" s="12">
        <v>29</v>
      </c>
      <c r="G20" s="13">
        <f t="shared" si="1"/>
        <v>0.69047619047619047</v>
      </c>
      <c r="H20" s="12">
        <v>48</v>
      </c>
      <c r="I20" s="12">
        <v>31</v>
      </c>
      <c r="J20" s="13">
        <f t="shared" si="3"/>
        <v>0.64583333333333337</v>
      </c>
      <c r="K20" s="15">
        <v>4.7</v>
      </c>
      <c r="L20" s="15">
        <v>4.0199999999999996</v>
      </c>
      <c r="M20" s="15">
        <v>4.807017543859649</v>
      </c>
      <c r="N20" s="15">
        <v>3.7818181818181817</v>
      </c>
      <c r="O20" s="15">
        <v>4.4833333333333334</v>
      </c>
      <c r="P20" s="15">
        <v>4.3898305084745761</v>
      </c>
      <c r="Q20" s="15">
        <v>3.7192982456140351</v>
      </c>
      <c r="R20" s="15">
        <v>3.2203389830508473</v>
      </c>
      <c r="S20" s="15">
        <v>3.5185185185185186</v>
      </c>
      <c r="T20" s="15">
        <v>4.5423728813559325</v>
      </c>
      <c r="U20" s="15">
        <v>4.8448275862068968</v>
      </c>
      <c r="V20" s="15">
        <v>4.7</v>
      </c>
      <c r="W20" s="15">
        <v>4.4210526315789478</v>
      </c>
      <c r="X20" s="15">
        <v>4.0999999999999996</v>
      </c>
      <c r="Y20" s="15">
        <v>4.7166666666666668</v>
      </c>
      <c r="Z20" s="15">
        <v>4.6724137931034484</v>
      </c>
      <c r="AA20" s="15">
        <v>3.3571428571428572</v>
      </c>
      <c r="AB20" s="15">
        <v>4.2349783371014054</v>
      </c>
    </row>
    <row r="21" spans="1:28" ht="12.75" x14ac:dyDescent="0.2">
      <c r="A21" s="10" t="s">
        <v>26</v>
      </c>
      <c r="B21" s="12">
        <v>107</v>
      </c>
      <c r="C21" s="16">
        <v>63</v>
      </c>
      <c r="D21" s="13">
        <f t="shared" si="0"/>
        <v>0.58878504672897192</v>
      </c>
      <c r="E21" s="12">
        <v>56</v>
      </c>
      <c r="F21" s="12">
        <v>40</v>
      </c>
      <c r="G21" s="13">
        <f t="shared" si="1"/>
        <v>0.7142857142857143</v>
      </c>
      <c r="H21" s="12">
        <v>51</v>
      </c>
      <c r="I21" s="12">
        <v>23</v>
      </c>
      <c r="J21" s="13">
        <f t="shared" si="3"/>
        <v>0.45098039215686275</v>
      </c>
      <c r="K21" s="15">
        <v>4.9333333333333336</v>
      </c>
      <c r="L21" s="15">
        <v>4.2075471698113205</v>
      </c>
      <c r="M21" s="15">
        <v>4.806451612903226</v>
      </c>
      <c r="N21" s="15">
        <v>3.215686274509804</v>
      </c>
      <c r="O21" s="15">
        <v>4.1111111111111107</v>
      </c>
      <c r="P21" s="15">
        <v>3.9841269841269842</v>
      </c>
      <c r="Q21" s="15">
        <v>3.9523809523809526</v>
      </c>
      <c r="R21" s="15">
        <v>3.7096774193548385</v>
      </c>
      <c r="S21" s="15">
        <v>3.4833333333333334</v>
      </c>
      <c r="T21" s="15">
        <v>4.7377049180327866</v>
      </c>
      <c r="U21" s="15">
        <v>4.919354838709677</v>
      </c>
      <c r="V21" s="15">
        <v>4.82258064516129</v>
      </c>
      <c r="W21" s="15">
        <v>4.6065573770491799</v>
      </c>
      <c r="X21" s="15">
        <v>4.3174603174603172</v>
      </c>
      <c r="Y21" s="15">
        <v>4.7931034482758621</v>
      </c>
      <c r="Z21" s="15">
        <v>4.7068965517241379</v>
      </c>
      <c r="AA21" s="15">
        <v>3.6666666666666665</v>
      </c>
      <c r="AB21" s="15">
        <v>4.2925866443496954</v>
      </c>
    </row>
    <row r="22" spans="1:28" ht="12.75" x14ac:dyDescent="0.2">
      <c r="A22" s="10" t="s">
        <v>27</v>
      </c>
      <c r="B22" s="12">
        <v>65</v>
      </c>
      <c r="C22" s="16">
        <v>39</v>
      </c>
      <c r="D22" s="13">
        <f t="shared" si="0"/>
        <v>0.6</v>
      </c>
      <c r="E22" s="12">
        <v>34</v>
      </c>
      <c r="F22" s="12">
        <v>27</v>
      </c>
      <c r="G22" s="13">
        <f t="shared" si="1"/>
        <v>0.79411764705882348</v>
      </c>
      <c r="H22" s="12">
        <v>31</v>
      </c>
      <c r="I22" s="12">
        <v>12</v>
      </c>
      <c r="J22" s="13">
        <f t="shared" si="3"/>
        <v>0.38709677419354838</v>
      </c>
      <c r="K22" s="15">
        <v>4.7631578947368425</v>
      </c>
      <c r="L22" s="15">
        <v>4.2571428571428571</v>
      </c>
      <c r="M22" s="15">
        <v>4.7631578947368425</v>
      </c>
      <c r="N22" s="15">
        <v>3.9487179487179489</v>
      </c>
      <c r="O22" s="15">
        <v>4.7179487179487181</v>
      </c>
      <c r="P22" s="15">
        <v>4.6410256410256414</v>
      </c>
      <c r="Q22" s="15">
        <v>3.6666666666666665</v>
      </c>
      <c r="R22" s="15">
        <v>3.641025641025641</v>
      </c>
      <c r="S22" s="15">
        <v>3.8461538461538463</v>
      </c>
      <c r="T22" s="15">
        <v>4.4210526315789478</v>
      </c>
      <c r="U22" s="15">
        <v>4.8421052631578947</v>
      </c>
      <c r="V22" s="15">
        <v>4.8684210526315788</v>
      </c>
      <c r="W22" s="15">
        <v>4.6578947368421053</v>
      </c>
      <c r="X22" s="15">
        <v>4.1538461538461542</v>
      </c>
      <c r="Y22" s="15">
        <v>4.7179487179487181</v>
      </c>
      <c r="Z22" s="15">
        <v>4.7435897435897436</v>
      </c>
      <c r="AA22" s="15">
        <v>4.0263157894736841</v>
      </c>
      <c r="AB22" s="15">
        <v>4.3927159527778716</v>
      </c>
    </row>
    <row r="23" spans="1:28" ht="12.75" x14ac:dyDescent="0.2">
      <c r="A23" s="10" t="s">
        <v>28</v>
      </c>
      <c r="B23" s="12">
        <v>70</v>
      </c>
      <c r="C23" s="16">
        <v>41</v>
      </c>
      <c r="D23" s="13">
        <f t="shared" si="0"/>
        <v>0.58571428571428574</v>
      </c>
      <c r="E23" s="12">
        <v>38</v>
      </c>
      <c r="F23" s="12">
        <v>28</v>
      </c>
      <c r="G23" s="13">
        <f t="shared" si="1"/>
        <v>0.73684210526315785</v>
      </c>
      <c r="H23" s="12">
        <v>32</v>
      </c>
      <c r="I23" s="12">
        <v>13</v>
      </c>
      <c r="J23" s="13">
        <f t="shared" ref="J23:J34" si="4">I23/H23</f>
        <v>0.40625</v>
      </c>
      <c r="K23" s="15">
        <v>4.7692307692307692</v>
      </c>
      <c r="L23" s="15">
        <v>4.4444444444444446</v>
      </c>
      <c r="M23" s="15">
        <v>4.7</v>
      </c>
      <c r="N23" s="15">
        <v>4.0512820512820511</v>
      </c>
      <c r="O23" s="15">
        <v>4.7073170731707314</v>
      </c>
      <c r="P23" s="15">
        <v>4.6097560975609753</v>
      </c>
      <c r="Q23" s="15">
        <v>3.6829268292682928</v>
      </c>
      <c r="R23" s="15">
        <v>3.7073170731707319</v>
      </c>
      <c r="S23" s="15">
        <v>4</v>
      </c>
      <c r="T23" s="15">
        <v>4.3250000000000002</v>
      </c>
      <c r="U23" s="15">
        <v>4.8250000000000002</v>
      </c>
      <c r="V23" s="15">
        <v>4.8292682926829267</v>
      </c>
      <c r="W23" s="15">
        <v>4.625</v>
      </c>
      <c r="X23" s="15">
        <v>4.2682926829268295</v>
      </c>
      <c r="Y23" s="15">
        <v>4.6341463414634143</v>
      </c>
      <c r="Z23" s="15">
        <v>4.6829268292682924</v>
      </c>
      <c r="AA23" s="15">
        <v>3.9230769230769229</v>
      </c>
      <c r="AB23" s="15">
        <v>4.3991167886791995</v>
      </c>
    </row>
    <row r="24" spans="1:28" ht="12.75" x14ac:dyDescent="0.2">
      <c r="A24" s="10" t="s">
        <v>29</v>
      </c>
      <c r="B24" s="12">
        <v>88</v>
      </c>
      <c r="C24" s="16">
        <v>57</v>
      </c>
      <c r="D24" s="13">
        <f t="shared" si="0"/>
        <v>0.64772727272727271</v>
      </c>
      <c r="E24" s="12">
        <v>42</v>
      </c>
      <c r="F24" s="12">
        <v>29</v>
      </c>
      <c r="G24" s="13">
        <f t="shared" si="1"/>
        <v>0.69047619047619047</v>
      </c>
      <c r="H24" s="12">
        <v>46</v>
      </c>
      <c r="I24" s="12">
        <v>28</v>
      </c>
      <c r="J24" s="13">
        <f t="shared" si="4"/>
        <v>0.60869565217391308</v>
      </c>
      <c r="K24" s="15">
        <v>4.5263157894736841</v>
      </c>
      <c r="L24" s="15">
        <v>4</v>
      </c>
      <c r="M24" s="15">
        <v>4.6428571428571432</v>
      </c>
      <c r="N24" s="15">
        <v>3.7592592592592591</v>
      </c>
      <c r="O24" s="15">
        <v>4.3157894736842106</v>
      </c>
      <c r="P24" s="15">
        <v>4</v>
      </c>
      <c r="Q24" s="15">
        <v>3.3653846153846154</v>
      </c>
      <c r="R24" s="15">
        <v>3.5454545454545454</v>
      </c>
      <c r="S24" s="15">
        <v>3.5925925925925926</v>
      </c>
      <c r="T24" s="15">
        <v>4.3272727272727272</v>
      </c>
      <c r="U24" s="15">
        <v>4.7037037037037033</v>
      </c>
      <c r="V24" s="15">
        <v>4.5</v>
      </c>
      <c r="W24" s="15">
        <v>4.2321428571428568</v>
      </c>
      <c r="X24" s="15">
        <v>3.8363636363636364</v>
      </c>
      <c r="Y24" s="15">
        <v>4.5087719298245617</v>
      </c>
      <c r="Z24" s="15">
        <v>4.4821428571428568</v>
      </c>
      <c r="AA24" s="15">
        <v>3.84</v>
      </c>
      <c r="AB24" s="15">
        <v>4.1281206547150822</v>
      </c>
    </row>
    <row r="25" spans="1:28" ht="24" x14ac:dyDescent="0.2">
      <c r="A25" s="10" t="s">
        <v>30</v>
      </c>
      <c r="B25" s="12">
        <v>69</v>
      </c>
      <c r="C25" s="16">
        <v>40</v>
      </c>
      <c r="D25" s="13">
        <f t="shared" si="0"/>
        <v>0.57971014492753625</v>
      </c>
      <c r="E25" s="12">
        <v>35</v>
      </c>
      <c r="F25" s="12">
        <v>25</v>
      </c>
      <c r="G25" s="13">
        <f t="shared" si="1"/>
        <v>0.7142857142857143</v>
      </c>
      <c r="H25" s="12">
        <v>34</v>
      </c>
      <c r="I25" s="12">
        <v>15</v>
      </c>
      <c r="J25" s="13">
        <f t="shared" si="4"/>
        <v>0.44117647058823528</v>
      </c>
      <c r="K25" s="15">
        <v>4.7692307692307692</v>
      </c>
      <c r="L25" s="15">
        <v>4.243243243243243</v>
      </c>
      <c r="M25" s="15">
        <v>4.6923076923076925</v>
      </c>
      <c r="N25" s="15">
        <v>4.1538461538461542</v>
      </c>
      <c r="O25" s="15">
        <v>4.8499999999999996</v>
      </c>
      <c r="P25" s="15">
        <v>4.4249999999999998</v>
      </c>
      <c r="Q25" s="15">
        <v>3.6</v>
      </c>
      <c r="R25" s="15">
        <v>3.8250000000000002</v>
      </c>
      <c r="S25" s="15">
        <v>3.9230769230769229</v>
      </c>
      <c r="T25" s="15">
        <v>4.5897435897435894</v>
      </c>
      <c r="U25" s="15">
        <v>4.7249999999999996</v>
      </c>
      <c r="V25" s="15">
        <v>4.9249999999999998</v>
      </c>
      <c r="W25" s="15">
        <v>4.5641025641025639</v>
      </c>
      <c r="X25" s="15">
        <v>4.2</v>
      </c>
      <c r="Y25" s="15">
        <v>4.7249999999999996</v>
      </c>
      <c r="Z25" s="15">
        <v>4.7750000000000004</v>
      </c>
      <c r="AA25" s="15">
        <v>4.1794871794871797</v>
      </c>
      <c r="AB25" s="15">
        <v>4.4214728302963593</v>
      </c>
    </row>
    <row r="26" spans="1:28" ht="12.75" x14ac:dyDescent="0.2">
      <c r="A26" s="10" t="s">
        <v>31</v>
      </c>
      <c r="B26" s="12">
        <v>150</v>
      </c>
      <c r="C26" s="16">
        <v>105</v>
      </c>
      <c r="D26" s="13">
        <f t="shared" si="0"/>
        <v>0.7</v>
      </c>
      <c r="E26" s="12">
        <v>56</v>
      </c>
      <c r="F26" s="12">
        <v>40</v>
      </c>
      <c r="G26" s="13">
        <f t="shared" si="1"/>
        <v>0.7142857142857143</v>
      </c>
      <c r="H26" s="12">
        <v>94</v>
      </c>
      <c r="I26" s="12">
        <v>65</v>
      </c>
      <c r="J26" s="13">
        <f t="shared" si="4"/>
        <v>0.69148936170212771</v>
      </c>
      <c r="K26" s="15">
        <v>4.8076923076923075</v>
      </c>
      <c r="L26" s="15">
        <v>4.3711340206185563</v>
      </c>
      <c r="M26" s="15">
        <v>4.8076923076923075</v>
      </c>
      <c r="N26" s="15">
        <v>4.0217391304347823</v>
      </c>
      <c r="O26" s="15">
        <v>4.4230769230769234</v>
      </c>
      <c r="P26" s="15">
        <v>4.3173076923076925</v>
      </c>
      <c r="Q26" s="15">
        <v>3.70873786407767</v>
      </c>
      <c r="R26" s="15">
        <v>4.115384615384615</v>
      </c>
      <c r="S26" s="15">
        <v>3.8737864077669903</v>
      </c>
      <c r="T26" s="15">
        <v>4.7307692307692308</v>
      </c>
      <c r="U26" s="15">
        <v>4.8932038834951452</v>
      </c>
      <c r="V26" s="15">
        <v>4.8942307692307692</v>
      </c>
      <c r="W26" s="15">
        <v>4.6116504854368934</v>
      </c>
      <c r="X26" s="15">
        <v>4.2211538461538458</v>
      </c>
      <c r="Y26" s="15">
        <v>4.8349514563106792</v>
      </c>
      <c r="Z26" s="15">
        <v>4.825242718446602</v>
      </c>
      <c r="AA26" s="15">
        <v>4.3483146067415728</v>
      </c>
      <c r="AB26" s="15">
        <v>4.459180486213917</v>
      </c>
    </row>
    <row r="27" spans="1:28" ht="12.75" x14ac:dyDescent="0.2">
      <c r="A27" s="10" t="s">
        <v>32</v>
      </c>
      <c r="B27" s="12">
        <v>78</v>
      </c>
      <c r="C27" s="16">
        <v>35</v>
      </c>
      <c r="D27" s="13">
        <f t="shared" si="0"/>
        <v>0.44871794871794873</v>
      </c>
      <c r="E27" s="12">
        <v>44</v>
      </c>
      <c r="F27" s="12">
        <v>18</v>
      </c>
      <c r="G27" s="13">
        <f t="shared" si="1"/>
        <v>0.40909090909090912</v>
      </c>
      <c r="H27" s="12">
        <v>34</v>
      </c>
      <c r="I27" s="12">
        <v>17</v>
      </c>
      <c r="J27" s="13">
        <f t="shared" si="4"/>
        <v>0.5</v>
      </c>
      <c r="K27" s="15">
        <v>3.4117647058823528</v>
      </c>
      <c r="L27" s="15">
        <v>3.1875</v>
      </c>
      <c r="M27" s="15">
        <v>3.9714285714285715</v>
      </c>
      <c r="N27" s="15">
        <v>3.90625</v>
      </c>
      <c r="O27" s="15">
        <v>4.6571428571428575</v>
      </c>
      <c r="P27" s="15">
        <v>4.7142857142857144</v>
      </c>
      <c r="Q27" s="15">
        <v>3.6285714285714286</v>
      </c>
      <c r="R27" s="15">
        <v>4.2285714285714286</v>
      </c>
      <c r="S27" s="15">
        <v>3.657142857142857</v>
      </c>
      <c r="T27" s="15">
        <v>4.6571428571428575</v>
      </c>
      <c r="U27" s="15">
        <v>4.8857142857142861</v>
      </c>
      <c r="V27" s="15">
        <v>4.8529411764705879</v>
      </c>
      <c r="W27" s="15">
        <v>4.4571428571428573</v>
      </c>
      <c r="X27" s="15">
        <v>4.4000000000000004</v>
      </c>
      <c r="Y27" s="15">
        <v>4.8</v>
      </c>
      <c r="Z27" s="15">
        <v>4.7714285714285714</v>
      </c>
      <c r="AA27" s="15">
        <v>3.6</v>
      </c>
      <c r="AB27" s="15">
        <v>4.2227663124073151</v>
      </c>
    </row>
    <row r="28" spans="1:28" ht="24" x14ac:dyDescent="0.2">
      <c r="A28" s="10" t="s">
        <v>33</v>
      </c>
      <c r="B28" s="12">
        <v>84</v>
      </c>
      <c r="C28" s="16">
        <v>59</v>
      </c>
      <c r="D28" s="13">
        <f t="shared" si="0"/>
        <v>0.70238095238095233</v>
      </c>
      <c r="E28" s="12">
        <v>34</v>
      </c>
      <c r="F28" s="12">
        <v>27</v>
      </c>
      <c r="G28" s="13">
        <f t="shared" si="1"/>
        <v>0.79411764705882348</v>
      </c>
      <c r="H28" s="12">
        <v>50</v>
      </c>
      <c r="I28" s="12">
        <v>32</v>
      </c>
      <c r="J28" s="13">
        <f t="shared" si="4"/>
        <v>0.64</v>
      </c>
      <c r="K28" s="15">
        <v>4.5636363636363635</v>
      </c>
      <c r="L28" s="15">
        <v>3.5294117647058822</v>
      </c>
      <c r="M28" s="15">
        <v>4.7118644067796609</v>
      </c>
      <c r="N28" s="15">
        <v>3.7857142857142856</v>
      </c>
      <c r="O28" s="15">
        <v>4.3559322033898304</v>
      </c>
      <c r="P28" s="15">
        <v>3.896551724137931</v>
      </c>
      <c r="Q28" s="15">
        <v>3.8245614035087718</v>
      </c>
      <c r="R28" s="15">
        <v>3.7627118644067798</v>
      </c>
      <c r="S28" s="15">
        <v>3.9137931034482758</v>
      </c>
      <c r="T28" s="15">
        <v>4.6271186440677967</v>
      </c>
      <c r="U28" s="15">
        <v>4.931034482758621</v>
      </c>
      <c r="V28" s="15">
        <v>4.7413793103448274</v>
      </c>
      <c r="W28" s="15">
        <v>4.4827586206896548</v>
      </c>
      <c r="X28" s="15">
        <v>4.3448275862068968</v>
      </c>
      <c r="Y28" s="15">
        <v>4.7894736842105265</v>
      </c>
      <c r="Z28" s="15">
        <v>4.7894736842105265</v>
      </c>
      <c r="AA28" s="15">
        <v>4.2413793103448274</v>
      </c>
      <c r="AB28" s="15">
        <v>4.3112719083859679</v>
      </c>
    </row>
    <row r="29" spans="1:28" ht="24" x14ac:dyDescent="0.2">
      <c r="A29" s="10" t="s">
        <v>34</v>
      </c>
      <c r="B29" s="12">
        <v>114</v>
      </c>
      <c r="C29" s="16">
        <v>67</v>
      </c>
      <c r="D29" s="13">
        <f t="shared" si="0"/>
        <v>0.58771929824561409</v>
      </c>
      <c r="E29" s="12">
        <v>36</v>
      </c>
      <c r="F29" s="12">
        <v>29</v>
      </c>
      <c r="G29" s="13">
        <f t="shared" si="1"/>
        <v>0.80555555555555558</v>
      </c>
      <c r="H29" s="12">
        <v>78</v>
      </c>
      <c r="I29" s="12">
        <v>38</v>
      </c>
      <c r="J29" s="13">
        <f t="shared" si="4"/>
        <v>0.48717948717948717</v>
      </c>
      <c r="K29" s="15">
        <v>4.384615384615385</v>
      </c>
      <c r="L29" s="15">
        <v>3.4912280701754388</v>
      </c>
      <c r="M29" s="15">
        <v>4.6923076923076925</v>
      </c>
      <c r="N29" s="15">
        <v>3.8030303030303032</v>
      </c>
      <c r="O29" s="15">
        <v>4.2727272727272725</v>
      </c>
      <c r="P29" s="15">
        <v>3.5151515151515151</v>
      </c>
      <c r="Q29" s="15">
        <v>3.1969696969696968</v>
      </c>
      <c r="R29" s="15">
        <v>3.5454545454545454</v>
      </c>
      <c r="S29" s="15">
        <v>3.5303030303030303</v>
      </c>
      <c r="T29" s="15">
        <v>4.4545454545454541</v>
      </c>
      <c r="U29" s="15">
        <v>4.9384615384615387</v>
      </c>
      <c r="V29" s="15">
        <v>4.8181818181818183</v>
      </c>
      <c r="W29" s="15">
        <v>4.4545454545454541</v>
      </c>
      <c r="X29" s="15">
        <v>4.0454545454545459</v>
      </c>
      <c r="Y29" s="15">
        <v>4.7424242424242422</v>
      </c>
      <c r="Z29" s="15">
        <v>4.7424242424242422</v>
      </c>
      <c r="AA29" s="15">
        <v>4.046875</v>
      </c>
      <c r="AB29" s="15">
        <v>4.1573352827513039</v>
      </c>
    </row>
    <row r="30" spans="1:28" ht="24" x14ac:dyDescent="0.2">
      <c r="A30" s="10" t="s">
        <v>11</v>
      </c>
      <c r="B30" s="12">
        <v>35</v>
      </c>
      <c r="C30" s="16">
        <v>29</v>
      </c>
      <c r="D30" s="13">
        <f t="shared" si="0"/>
        <v>0.82857142857142863</v>
      </c>
      <c r="E30" s="12">
        <v>26</v>
      </c>
      <c r="F30" s="12">
        <v>24</v>
      </c>
      <c r="G30" s="13">
        <f t="shared" si="1"/>
        <v>0.92307692307692313</v>
      </c>
      <c r="H30" s="12">
        <v>9</v>
      </c>
      <c r="I30" s="12">
        <v>5</v>
      </c>
      <c r="J30" s="13">
        <f t="shared" si="4"/>
        <v>0.55555555555555558</v>
      </c>
      <c r="K30" s="15">
        <v>4.6538461538461542</v>
      </c>
      <c r="L30" s="15">
        <v>4.0384615384615383</v>
      </c>
      <c r="M30" s="15">
        <v>4.7586206896551726</v>
      </c>
      <c r="N30" s="15">
        <v>4.333333333333333</v>
      </c>
      <c r="O30" s="15">
        <v>4.5357142857142856</v>
      </c>
      <c r="P30" s="15">
        <v>4.1724137931034484</v>
      </c>
      <c r="Q30" s="15">
        <v>3.3103448275862069</v>
      </c>
      <c r="R30" s="15">
        <v>3.9285714285714284</v>
      </c>
      <c r="S30" s="15">
        <v>4.0344827586206895</v>
      </c>
      <c r="T30" s="15">
        <v>4.5172413793103452</v>
      </c>
      <c r="U30" s="15">
        <v>4.8620689655172411</v>
      </c>
      <c r="V30" s="15">
        <v>4.8275862068965516</v>
      </c>
      <c r="W30" s="15">
        <v>4.6206896551724137</v>
      </c>
      <c r="X30" s="15">
        <v>4.6206896551724137</v>
      </c>
      <c r="Y30" s="15">
        <v>4.7241379310344831</v>
      </c>
      <c r="Z30" s="15">
        <v>4.6896551724137927</v>
      </c>
      <c r="AA30" s="15">
        <v>4.1851851851851851</v>
      </c>
      <c r="AB30" s="15">
        <v>4.4007672329173344</v>
      </c>
    </row>
    <row r="31" spans="1:28" ht="12.75" x14ac:dyDescent="0.2">
      <c r="A31" s="10" t="s">
        <v>35</v>
      </c>
      <c r="B31" s="12">
        <v>70</v>
      </c>
      <c r="C31" s="16">
        <v>48</v>
      </c>
      <c r="D31" s="13">
        <f t="shared" si="0"/>
        <v>0.68571428571428572</v>
      </c>
      <c r="E31" s="12">
        <v>46</v>
      </c>
      <c r="F31" s="12">
        <v>36</v>
      </c>
      <c r="G31" s="13">
        <f t="shared" si="1"/>
        <v>0.78260869565217395</v>
      </c>
      <c r="H31" s="12">
        <v>24</v>
      </c>
      <c r="I31" s="12">
        <v>12</v>
      </c>
      <c r="J31" s="13">
        <f t="shared" si="4"/>
        <v>0.5</v>
      </c>
      <c r="K31" s="15">
        <v>4.9130434782608692</v>
      </c>
      <c r="L31" s="15">
        <v>4.0930232558139537</v>
      </c>
      <c r="M31" s="15">
        <v>4.8723404255319149</v>
      </c>
      <c r="N31" s="15">
        <v>3.9090909090909092</v>
      </c>
      <c r="O31" s="15">
        <v>4.708333333333333</v>
      </c>
      <c r="P31" s="15">
        <v>4.3695652173913047</v>
      </c>
      <c r="Q31" s="15">
        <v>3.8863636363636362</v>
      </c>
      <c r="R31" s="15">
        <v>4.0851063829787231</v>
      </c>
      <c r="S31" s="15">
        <v>3.9347826086956523</v>
      </c>
      <c r="T31" s="15">
        <v>4.7391304347826084</v>
      </c>
      <c r="U31" s="15">
        <v>5</v>
      </c>
      <c r="V31" s="15">
        <v>4.541666666666667</v>
      </c>
      <c r="W31" s="15">
        <v>4.666666666666667</v>
      </c>
      <c r="X31" s="15">
        <v>4.0869565217391308</v>
      </c>
      <c r="Y31" s="15">
        <v>4.8936170212765955</v>
      </c>
      <c r="Z31" s="15">
        <v>4.8297872340425529</v>
      </c>
      <c r="AA31" s="15">
        <v>3.8611111111111112</v>
      </c>
      <c r="AB31" s="15">
        <v>4.4347402884556253</v>
      </c>
    </row>
    <row r="32" spans="1:28" ht="12.75" x14ac:dyDescent="0.2">
      <c r="A32" s="10" t="s">
        <v>36</v>
      </c>
      <c r="B32" s="12">
        <v>190</v>
      </c>
      <c r="C32" s="16">
        <v>83</v>
      </c>
      <c r="D32" s="13">
        <f t="shared" si="0"/>
        <v>0.43684210526315792</v>
      </c>
      <c r="E32" s="12">
        <v>52</v>
      </c>
      <c r="F32" s="12">
        <v>31</v>
      </c>
      <c r="G32" s="13">
        <f t="shared" si="1"/>
        <v>0.59615384615384615</v>
      </c>
      <c r="H32" s="12">
        <v>138</v>
      </c>
      <c r="I32" s="12">
        <v>52</v>
      </c>
      <c r="J32" s="13">
        <f t="shared" si="4"/>
        <v>0.37681159420289856</v>
      </c>
      <c r="K32" s="15">
        <v>4.6385542168674698</v>
      </c>
      <c r="L32" s="15">
        <v>3.9135802469135803</v>
      </c>
      <c r="M32" s="15">
        <v>4.75</v>
      </c>
      <c r="N32" s="15">
        <v>3.3291139240506329</v>
      </c>
      <c r="O32" s="15">
        <v>4.4698795180722888</v>
      </c>
      <c r="P32" s="15">
        <v>3.7590361445783134</v>
      </c>
      <c r="Q32" s="15">
        <v>3.5185185185185186</v>
      </c>
      <c r="R32" s="15">
        <v>3.4337349397590362</v>
      </c>
      <c r="S32" s="15">
        <v>3.875</v>
      </c>
      <c r="T32" s="15">
        <v>4.5731707317073171</v>
      </c>
      <c r="U32" s="15">
        <v>4.8902439024390247</v>
      </c>
      <c r="V32" s="15">
        <v>4.8902439024390247</v>
      </c>
      <c r="W32" s="15">
        <v>4.4216867469879517</v>
      </c>
      <c r="X32" s="15">
        <v>4.125</v>
      </c>
      <c r="Y32" s="15">
        <v>4.7530864197530862</v>
      </c>
      <c r="Z32" s="15">
        <v>4.7283950617283947</v>
      </c>
      <c r="AA32" s="15">
        <v>3.9230769230769229</v>
      </c>
      <c r="AB32" s="15">
        <v>4.2348424233465627</v>
      </c>
    </row>
    <row r="33" spans="1:28" ht="12.75" x14ac:dyDescent="0.2">
      <c r="A33" s="10" t="s">
        <v>37</v>
      </c>
      <c r="B33" s="12">
        <v>85</v>
      </c>
      <c r="C33" s="16">
        <v>64</v>
      </c>
      <c r="D33" s="13">
        <f t="shared" si="0"/>
        <v>0.75294117647058822</v>
      </c>
      <c r="E33" s="12">
        <v>50</v>
      </c>
      <c r="F33" s="12">
        <v>37</v>
      </c>
      <c r="G33" s="13">
        <f t="shared" si="1"/>
        <v>0.74</v>
      </c>
      <c r="H33" s="12">
        <v>35</v>
      </c>
      <c r="I33" s="12">
        <v>27</v>
      </c>
      <c r="J33" s="13">
        <f t="shared" si="4"/>
        <v>0.77142857142857146</v>
      </c>
      <c r="K33" s="15">
        <v>4.8888888888888893</v>
      </c>
      <c r="L33" s="15">
        <v>3.9464285714285716</v>
      </c>
      <c r="M33" s="15">
        <v>4.838709677419355</v>
      </c>
      <c r="N33" s="15">
        <v>3.7</v>
      </c>
      <c r="O33" s="15">
        <v>4.796875</v>
      </c>
      <c r="P33" s="15">
        <v>4.661290322580645</v>
      </c>
      <c r="Q33" s="15">
        <v>3.639344262295082</v>
      </c>
      <c r="R33" s="15">
        <v>3.7580645161290325</v>
      </c>
      <c r="S33" s="15">
        <v>3.5901639344262297</v>
      </c>
      <c r="T33" s="15">
        <v>4.721311475409836</v>
      </c>
      <c r="U33" s="15">
        <v>4.935483870967742</v>
      </c>
      <c r="V33" s="15">
        <v>4.9516129032258061</v>
      </c>
      <c r="W33" s="15">
        <v>4.546875</v>
      </c>
      <c r="X33" s="15">
        <v>4.145161290322581</v>
      </c>
      <c r="Y33" s="15">
        <v>4.8730158730158726</v>
      </c>
      <c r="Z33" s="15">
        <v>4.854838709677419</v>
      </c>
      <c r="AA33" s="15">
        <v>3.95</v>
      </c>
      <c r="AB33" s="15">
        <v>4.3998861350462981</v>
      </c>
    </row>
    <row r="34" spans="1:28" ht="12.75" x14ac:dyDescent="0.2">
      <c r="A34" s="10" t="s">
        <v>53</v>
      </c>
      <c r="B34" s="12">
        <v>16</v>
      </c>
      <c r="C34" s="16">
        <v>12</v>
      </c>
      <c r="D34" s="13">
        <f t="shared" si="0"/>
        <v>0.75</v>
      </c>
      <c r="E34" s="12">
        <v>10</v>
      </c>
      <c r="F34" s="12">
        <v>8</v>
      </c>
      <c r="G34" s="13">
        <f t="shared" si="1"/>
        <v>0.8</v>
      </c>
      <c r="H34" s="12">
        <v>6</v>
      </c>
      <c r="I34" s="12">
        <v>4</v>
      </c>
      <c r="J34" s="13">
        <f t="shared" si="4"/>
        <v>0.66666666666666663</v>
      </c>
      <c r="K34" s="15">
        <v>4.75</v>
      </c>
      <c r="L34" s="15">
        <v>4.5555555555555554</v>
      </c>
      <c r="M34" s="15">
        <v>4.75</v>
      </c>
      <c r="N34" s="15">
        <v>4.3636363636363633</v>
      </c>
      <c r="O34" s="15">
        <v>4.416666666666667</v>
      </c>
      <c r="P34" s="15">
        <v>4.916666666666667</v>
      </c>
      <c r="Q34" s="15">
        <v>4.5</v>
      </c>
      <c r="R34" s="15">
        <v>4.5</v>
      </c>
      <c r="S34" s="15">
        <v>4.5</v>
      </c>
      <c r="T34" s="15">
        <v>4.833333333333333</v>
      </c>
      <c r="U34" s="15">
        <v>4.916666666666667</v>
      </c>
      <c r="V34" s="15">
        <v>4.916666666666667</v>
      </c>
      <c r="W34" s="15">
        <v>4.833333333333333</v>
      </c>
      <c r="X34" s="15">
        <v>4.416666666666667</v>
      </c>
      <c r="Y34" s="15">
        <v>4.75</v>
      </c>
      <c r="Z34" s="15">
        <v>4.833333333333333</v>
      </c>
      <c r="AA34" s="15">
        <v>4</v>
      </c>
      <c r="AB34" s="15">
        <v>4.6325014854426616</v>
      </c>
    </row>
    <row r="35" spans="1:28" ht="24" customHeight="1" x14ac:dyDescent="0.2">
      <c r="A35" s="14" t="s">
        <v>45</v>
      </c>
      <c r="D35" s="13"/>
      <c r="G35" s="13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x14ac:dyDescent="0.2">
      <c r="A36" s="11" t="s">
        <v>46</v>
      </c>
      <c r="B36" s="12">
        <f>SUM(B8,B13)</f>
        <v>136</v>
      </c>
      <c r="C36" s="12">
        <f>SUM(C8,C13)</f>
        <v>91</v>
      </c>
      <c r="D36" s="13">
        <f t="shared" ref="D36:D41" si="5">C36/B36</f>
        <v>0.66911764705882348</v>
      </c>
      <c r="E36" s="12">
        <f>SUM(E8,E13)</f>
        <v>92</v>
      </c>
      <c r="F36" s="12">
        <f>SUM(F8,F13)</f>
        <v>66</v>
      </c>
      <c r="G36" s="13">
        <f t="shared" ref="G36:G41" si="6">F36/E36</f>
        <v>0.71739130434782605</v>
      </c>
      <c r="H36" s="12">
        <f>SUM(H8,H13)</f>
        <v>44</v>
      </c>
      <c r="I36" s="12">
        <f>SUM(I8,I13)</f>
        <v>25</v>
      </c>
      <c r="J36" s="13">
        <f>I36/H36</f>
        <v>0.56818181818181823</v>
      </c>
      <c r="K36" s="15">
        <v>4.8555555555555552</v>
      </c>
      <c r="L36" s="15">
        <v>4.6097560975609753</v>
      </c>
      <c r="M36" s="15">
        <v>4.8666666666666663</v>
      </c>
      <c r="N36" s="15">
        <v>4.5</v>
      </c>
      <c r="O36" s="15">
        <v>4.6923076923076925</v>
      </c>
      <c r="P36" s="15">
        <v>4.666666666666667</v>
      </c>
      <c r="Q36" s="15">
        <v>4.0555555555555554</v>
      </c>
      <c r="R36" s="15">
        <v>4.333333333333333</v>
      </c>
      <c r="S36" s="15">
        <v>4.2666666666666666</v>
      </c>
      <c r="T36" s="15">
        <v>4.8777777777777782</v>
      </c>
      <c r="U36" s="15">
        <v>4.9090909090909092</v>
      </c>
      <c r="V36" s="15">
        <v>4.8764044943820224</v>
      </c>
      <c r="W36" s="15">
        <v>4.797752808988764</v>
      </c>
      <c r="X36" s="15">
        <v>4.5287356321839081</v>
      </c>
      <c r="Y36" s="15">
        <v>4.8571428571428568</v>
      </c>
      <c r="Z36" s="15">
        <v>4.8666666666666663</v>
      </c>
      <c r="AA36" s="15">
        <v>4.2142857142857144</v>
      </c>
      <c r="AB36" s="15">
        <v>4.633786182048925</v>
      </c>
    </row>
    <row r="37" spans="1:28" x14ac:dyDescent="0.2">
      <c r="A37" s="11" t="s">
        <v>47</v>
      </c>
      <c r="B37" s="12">
        <f>SUM(B9,B31)</f>
        <v>193</v>
      </c>
      <c r="C37" s="12">
        <f>SUM(C9,C31)</f>
        <v>129</v>
      </c>
      <c r="D37" s="13">
        <f t="shared" si="5"/>
        <v>0.66839378238341973</v>
      </c>
      <c r="E37" s="12">
        <f>SUM(E9,E31)</f>
        <v>96</v>
      </c>
      <c r="F37" s="12">
        <f>SUM(F9,F31)</f>
        <v>75</v>
      </c>
      <c r="G37" s="13">
        <f t="shared" si="6"/>
        <v>0.78125</v>
      </c>
      <c r="H37" s="12">
        <f>SUM(H9,H31)</f>
        <v>97</v>
      </c>
      <c r="I37" s="12">
        <f>SUM(I9,I31)</f>
        <v>54</v>
      </c>
      <c r="J37" s="13">
        <f t="shared" ref="J37:J41" si="7">I37/H37</f>
        <v>0.55670103092783507</v>
      </c>
      <c r="K37" s="15">
        <v>4.7795275590551185</v>
      </c>
      <c r="L37" s="15">
        <v>3.9914529914529915</v>
      </c>
      <c r="M37" s="15">
        <v>4.7578125</v>
      </c>
      <c r="N37" s="15">
        <v>3.7787610619469025</v>
      </c>
      <c r="O37" s="15">
        <v>4.3798449612403099</v>
      </c>
      <c r="P37" s="15">
        <v>4.1574803149606296</v>
      </c>
      <c r="Q37" s="15">
        <v>3.75</v>
      </c>
      <c r="R37" s="15">
        <v>4.0629921259842519</v>
      </c>
      <c r="S37" s="15">
        <v>3.9285714285714284</v>
      </c>
      <c r="T37" s="15">
        <v>4.6746031746031749</v>
      </c>
      <c r="U37" s="15">
        <v>4.9291338582677167</v>
      </c>
      <c r="V37" s="15">
        <v>4.7265625</v>
      </c>
      <c r="W37" s="15">
        <v>4.5</v>
      </c>
      <c r="X37" s="15">
        <v>4.2204724409448815</v>
      </c>
      <c r="Y37" s="15">
        <v>4.7919999999999998</v>
      </c>
      <c r="Z37" s="15">
        <v>4.7359999999999998</v>
      </c>
      <c r="AA37" s="15">
        <v>3.5142857142857142</v>
      </c>
      <c r="AB37" s="15">
        <v>4.3340882724301846</v>
      </c>
    </row>
    <row r="38" spans="1:28" x14ac:dyDescent="0.2">
      <c r="A38" s="11" t="s">
        <v>48</v>
      </c>
      <c r="B38" s="12">
        <f>SUM(B7,B10,B27,B32,B4)</f>
        <v>583</v>
      </c>
      <c r="C38" s="12">
        <f>SUM(C7,C10,C27,C32,C4)</f>
        <v>311</v>
      </c>
      <c r="D38" s="13">
        <f t="shared" si="5"/>
        <v>0.53344768439108059</v>
      </c>
      <c r="E38" s="12">
        <f>SUM(E7,E10,E27,E32,E4)</f>
        <v>215</v>
      </c>
      <c r="F38" s="12">
        <f>SUM(F7,F10,F27,F32,F4)</f>
        <v>135</v>
      </c>
      <c r="G38" s="13">
        <f t="shared" si="6"/>
        <v>0.62790697674418605</v>
      </c>
      <c r="H38" s="12">
        <f>SUM(H7,H10,H27,H32,H4)</f>
        <v>368</v>
      </c>
      <c r="I38" s="12">
        <f>SUM(I7,I10,I27,I32,I4)</f>
        <v>176</v>
      </c>
      <c r="J38" s="13">
        <f t="shared" si="7"/>
        <v>0.47826086956521741</v>
      </c>
      <c r="K38" s="15">
        <v>4.4967105263157894</v>
      </c>
      <c r="L38" s="15">
        <v>4.1156462585034017</v>
      </c>
      <c r="M38" s="15">
        <v>4.625</v>
      </c>
      <c r="N38" s="15">
        <v>3.7030716723549486</v>
      </c>
      <c r="O38" s="15">
        <v>4.620578778135048</v>
      </c>
      <c r="P38" s="15">
        <v>4.2880258899676376</v>
      </c>
      <c r="Q38" s="15">
        <v>3.7987012987012987</v>
      </c>
      <c r="R38" s="15">
        <v>3.977491961414791</v>
      </c>
      <c r="S38" s="15">
        <v>3.9967213114754099</v>
      </c>
      <c r="T38" s="15">
        <v>4.6612377850162865</v>
      </c>
      <c r="U38" s="15">
        <v>4.9029126213592233</v>
      </c>
      <c r="V38" s="15">
        <v>4.8996763754045309</v>
      </c>
      <c r="W38" s="15">
        <v>4.5598705501618122</v>
      </c>
      <c r="X38" s="15">
        <v>4.1960784313725492</v>
      </c>
      <c r="Y38" s="15">
        <v>4.8078175895765476</v>
      </c>
      <c r="Z38" s="15">
        <v>4.7752442996742674</v>
      </c>
      <c r="AA38" s="15">
        <v>4.0927835051546388</v>
      </c>
      <c r="AB38" s="15">
        <v>4.3833864032110696</v>
      </c>
    </row>
    <row r="39" spans="1:28" x14ac:dyDescent="0.2">
      <c r="A39" s="11" t="s">
        <v>49</v>
      </c>
      <c r="B39" s="12">
        <f>SUM(B3,B5,B6,B11,B28,B29,B30,B33,B12)</f>
        <v>879</v>
      </c>
      <c r="C39" s="12">
        <f>SUM(C3,C5,C6,C11,C28,C29,C30,C33,C12)</f>
        <v>628</v>
      </c>
      <c r="D39" s="13">
        <f t="shared" si="5"/>
        <v>0.71444823663253698</v>
      </c>
      <c r="E39" s="12">
        <f>SUM(E3,E5,E6,E11,E28,E29,E30,E33,E12)</f>
        <v>417</v>
      </c>
      <c r="F39" s="12">
        <f>SUM(F3,F5,F6,F11,F28,F29,F30,F33,F12)</f>
        <v>331</v>
      </c>
      <c r="G39" s="13">
        <f t="shared" si="6"/>
        <v>0.79376498800959228</v>
      </c>
      <c r="H39" s="12">
        <f>SUM(H3,H5,H6,H11,H28,H29,H30,H33,H12)</f>
        <v>462</v>
      </c>
      <c r="I39" s="12">
        <f>SUM(I3,I5,I6,I11,I28,I29,I30,I33,I12)</f>
        <v>297</v>
      </c>
      <c r="J39" s="13">
        <f t="shared" si="7"/>
        <v>0.6428571428571429</v>
      </c>
      <c r="K39" s="15">
        <v>4.7549342105263159</v>
      </c>
      <c r="L39" s="15">
        <v>4.100352112676056</v>
      </c>
      <c r="M39" s="15">
        <v>4.823909531502423</v>
      </c>
      <c r="N39" s="15">
        <v>3.8245614035087718</v>
      </c>
      <c r="O39" s="15">
        <v>4.5641025641025639</v>
      </c>
      <c r="P39" s="15">
        <v>4.19935691318328</v>
      </c>
      <c r="Q39" s="15">
        <v>3.6617886178861787</v>
      </c>
      <c r="R39" s="15">
        <v>3.6887096774193546</v>
      </c>
      <c r="S39" s="15">
        <v>3.8048387096774192</v>
      </c>
      <c r="T39" s="15">
        <v>4.6601626016260163</v>
      </c>
      <c r="U39" s="15">
        <v>4.9033816425120769</v>
      </c>
      <c r="V39" s="15">
        <v>4.8612903225806452</v>
      </c>
      <c r="W39" s="15">
        <v>4.5971107544141256</v>
      </c>
      <c r="X39" s="15">
        <v>4.2229402261712439</v>
      </c>
      <c r="Y39" s="15">
        <v>4.8236245954692558</v>
      </c>
      <c r="Z39" s="15">
        <v>4.8103727714748787</v>
      </c>
      <c r="AA39" s="15">
        <v>4.1480206540447506</v>
      </c>
      <c r="AB39" s="15">
        <v>4.3793798416926686</v>
      </c>
    </row>
    <row r="40" spans="1:28" x14ac:dyDescent="0.2">
      <c r="A40" s="11" t="s">
        <v>50</v>
      </c>
      <c r="B40" s="12">
        <f>SUM(B14:B26,B34)</f>
        <v>1229</v>
      </c>
      <c r="C40" s="12">
        <f>SUM(C14:C26,C34)</f>
        <v>826</v>
      </c>
      <c r="D40" s="13">
        <f t="shared" si="5"/>
        <v>0.67209113100081364</v>
      </c>
      <c r="E40" s="12">
        <f>SUM(E14:E26,E34)</f>
        <v>594</v>
      </c>
      <c r="F40" s="12">
        <f>SUM(F14:F26,F34)</f>
        <v>447</v>
      </c>
      <c r="G40" s="13">
        <f t="shared" si="6"/>
        <v>0.75252525252525249</v>
      </c>
      <c r="H40" s="12">
        <f>SUM(H14:H26,H34)</f>
        <v>635</v>
      </c>
      <c r="I40" s="12">
        <f>SUM(I14:I26,I34)</f>
        <v>379</v>
      </c>
      <c r="J40" s="13">
        <f t="shared" si="7"/>
        <v>0.59685039370078741</v>
      </c>
      <c r="K40" s="15">
        <v>4.7681874229346484</v>
      </c>
      <c r="L40" s="15">
        <v>4.2556894243641228</v>
      </c>
      <c r="M40" s="15">
        <v>4.7851851851851848</v>
      </c>
      <c r="N40" s="15">
        <v>3.7854304635761591</v>
      </c>
      <c r="O40" s="15">
        <v>4.4823815309842043</v>
      </c>
      <c r="P40" s="15">
        <v>4.3814180929095352</v>
      </c>
      <c r="Q40" s="15">
        <v>3.5310173697270471</v>
      </c>
      <c r="R40" s="15">
        <v>3.6952264381884943</v>
      </c>
      <c r="S40" s="15">
        <v>3.7406015037593985</v>
      </c>
      <c r="T40" s="15">
        <v>4.6102117061021168</v>
      </c>
      <c r="U40" s="15">
        <v>4.8596273291925467</v>
      </c>
      <c r="V40" s="15">
        <v>4.7943349753694582</v>
      </c>
      <c r="W40" s="15">
        <v>4.4876237623762378</v>
      </c>
      <c r="X40" s="15">
        <v>4.0525672371638146</v>
      </c>
      <c r="Y40" s="15">
        <v>4.7302955665024626</v>
      </c>
      <c r="Z40" s="15">
        <v>4.689356435643564</v>
      </c>
      <c r="AA40" s="15">
        <v>3.8213820078226859</v>
      </c>
      <c r="AB40" s="15">
        <v>4.3217962618706869</v>
      </c>
    </row>
    <row r="41" spans="1:28" ht="24.75" customHeight="1" x14ac:dyDescent="0.2">
      <c r="A41" s="17" t="s">
        <v>68</v>
      </c>
      <c r="B41" s="18">
        <f>SUM(B3:B34)</f>
        <v>3020</v>
      </c>
      <c r="C41" s="18">
        <f>SUM(C3:C34)</f>
        <v>1985</v>
      </c>
      <c r="D41" s="19">
        <f t="shared" si="5"/>
        <v>0.6572847682119205</v>
      </c>
      <c r="E41" s="18">
        <f>SUM(E3:E34)</f>
        <v>1414</v>
      </c>
      <c r="F41" s="18">
        <f>SUM(F3:F34)</f>
        <v>1054</v>
      </c>
      <c r="G41" s="19">
        <f t="shared" si="6"/>
        <v>0.74540311173974538</v>
      </c>
      <c r="H41" s="18">
        <f>SUM(H3:H34)</f>
        <v>1606</v>
      </c>
      <c r="I41" s="18">
        <f>SUM(I3:I34)</f>
        <v>931</v>
      </c>
      <c r="J41" s="19">
        <f t="shared" si="7"/>
        <v>0.57970112079701119</v>
      </c>
      <c r="K41" s="20">
        <v>4.7262886597938145</v>
      </c>
      <c r="L41" s="20">
        <v>4.1830752212389379</v>
      </c>
      <c r="M41" s="20">
        <v>4.7744746283956943</v>
      </c>
      <c r="N41" s="20">
        <v>3.8185816382627817</v>
      </c>
      <c r="O41" s="20">
        <v>4.532861476238625</v>
      </c>
      <c r="P41" s="20">
        <v>4.3077314343845368</v>
      </c>
      <c r="Q41" s="20">
        <v>3.6531137416366444</v>
      </c>
      <c r="R41" s="20">
        <v>3.7908396946564884</v>
      </c>
      <c r="S41" s="20">
        <v>3.8380608561113978</v>
      </c>
      <c r="T41" s="20">
        <v>4.6506955177743432</v>
      </c>
      <c r="U41" s="20">
        <v>4.8871794871794876</v>
      </c>
      <c r="V41" s="20">
        <v>4.8314606741573032</v>
      </c>
      <c r="W41" s="20">
        <v>4.5488491048593351</v>
      </c>
      <c r="X41" s="20">
        <v>4.1609606540623405</v>
      </c>
      <c r="Y41" s="20">
        <v>4.7818740399385558</v>
      </c>
      <c r="Z41" s="20">
        <v>4.7524396507447353</v>
      </c>
      <c r="AA41" s="20">
        <v>3.9688183807439823</v>
      </c>
      <c r="AB41" s="20">
        <v>4.3651355800105298</v>
      </c>
    </row>
  </sheetData>
  <sortState xmlns:xlrd2="http://schemas.microsoft.com/office/spreadsheetml/2017/richdata2" ref="A3:I34">
    <sortCondition ref="A3"/>
  </sortState>
  <mergeCells count="5">
    <mergeCell ref="K1:N1"/>
    <mergeCell ref="O1:V1"/>
    <mergeCell ref="W1:X1"/>
    <mergeCell ref="Y1:AA1"/>
    <mergeCell ref="AB1:AB2"/>
  </mergeCells>
  <pageMargins left="0.70866141732283472" right="0.70866141732283472" top="0.74803149606299213" bottom="0.35433070866141736" header="0.31496062992125984" footer="0.31496062992125984"/>
  <pageSetup paperSize="9" scale="58" orientation="landscape" r:id="rId1"/>
  <headerFooter>
    <oddHeader>&amp;C&amp;"Arial,Negrita"&amp;16RESUMEN INFORME PDI
2015-2016</oddHeader>
  </headerFooter>
  <ignoredErrors>
    <ignoredError sqref="D36:D41 G36:G4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89340578-A8A8-42DC-B4AB-8A5F621FAEE5}"/>
</file>

<file path=customXml/itemProps2.xml><?xml version="1.0" encoding="utf-8"?>
<ds:datastoreItem xmlns:ds="http://schemas.openxmlformats.org/officeDocument/2006/customXml" ds:itemID="{A6FD0053-60A3-42C3-97BB-EF0669B3895D}"/>
</file>

<file path=customXml/itemProps3.xml><?xml version="1.0" encoding="utf-8"?>
<ds:datastoreItem xmlns:ds="http://schemas.openxmlformats.org/officeDocument/2006/customXml" ds:itemID="{609FEF83-2CA0-4E78-887B-40369E5558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</vt:lpstr>
      <vt:lpstr>Preguntas</vt:lpstr>
      <vt:lpstr>P5-2 GRADO POR PLAN DE ESTUDIOS</vt:lpstr>
      <vt:lpstr>'P5-2 GRADO POR PLAN DE ESTUDIOS'!Títulos_a_imprimir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cp:lastPrinted>2015-07-29T11:48:25Z</cp:lastPrinted>
  <dcterms:created xsi:type="dcterms:W3CDTF">2013-08-08T09:04:11Z</dcterms:created>
  <dcterms:modified xsi:type="dcterms:W3CDTF">2025-09-10T11:20:57Z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