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5-EVALUACION ACTIVIDAD DOCENTE\INFORMES AREA DE CALIDAD\Informe Area de Calidad 2025-2026\"/>
    </mc:Choice>
  </mc:AlternateContent>
  <xr:revisionPtr revIDLastSave="0" documentId="13_ncr:1_{047183BC-B297-4CB3-867F-A5282E97C8A6}" xr6:coauthVersionLast="47" xr6:coauthVersionMax="47" xr10:uidLastSave="{00000000-0000-0000-0000-000000000000}"/>
  <bookViews>
    <workbookView xWindow="-28920" yWindow="-120" windowWidth="29040" windowHeight="15720" tabRatio="850" activeTab="2" xr2:uid="{00000000-000D-0000-FFFF-FFFF00000000}"/>
  </bookViews>
  <sheets>
    <sheet name="Portada" sheetId="17" r:id="rId1"/>
    <sheet name="Preguntas" sheetId="15" r:id="rId2"/>
    <sheet name="Encuestas Asignatura" sheetId="16" r:id="rId3"/>
    <sheet name="Encuestas Profesor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3" i="8" l="1"/>
  <c r="X4" i="8"/>
  <c r="X5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2" i="8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2" i="8"/>
  <c r="W40" i="8"/>
  <c r="W39" i="8"/>
  <c r="W38" i="8"/>
  <c r="W37" i="8"/>
  <c r="W36" i="8"/>
  <c r="W35" i="8"/>
  <c r="U40" i="8"/>
  <c r="U39" i="8"/>
  <c r="U38" i="8"/>
  <c r="U37" i="8"/>
  <c r="U36" i="8"/>
  <c r="U35" i="8"/>
  <c r="S40" i="8"/>
  <c r="S39" i="8"/>
  <c r="S38" i="8"/>
  <c r="S37" i="8"/>
  <c r="S36" i="8"/>
  <c r="S35" i="8"/>
  <c r="V35" i="16"/>
  <c r="Y40" i="16"/>
  <c r="Y39" i="16"/>
  <c r="Y38" i="16"/>
  <c r="Y37" i="16"/>
  <c r="Y36" i="16"/>
  <c r="Y35" i="16"/>
  <c r="W40" i="16"/>
  <c r="X40" i="16" s="1"/>
  <c r="W39" i="16"/>
  <c r="W38" i="16"/>
  <c r="W37" i="16"/>
  <c r="W36" i="16"/>
  <c r="W35" i="16"/>
  <c r="U40" i="16"/>
  <c r="V40" i="16" s="1"/>
  <c r="U39" i="16"/>
  <c r="V39" i="16" s="1"/>
  <c r="U38" i="16"/>
  <c r="U37" i="16"/>
  <c r="U36" i="16"/>
  <c r="U35" i="16"/>
  <c r="Z3" i="16"/>
  <c r="Z4" i="16"/>
  <c r="Z5" i="16"/>
  <c r="Z6" i="16"/>
  <c r="Z7" i="16"/>
  <c r="Z8" i="16"/>
  <c r="Z9" i="16"/>
  <c r="Z10" i="16"/>
  <c r="Z11" i="16"/>
  <c r="Z12" i="16"/>
  <c r="Z13" i="16"/>
  <c r="Z14" i="16"/>
  <c r="Z15" i="16"/>
  <c r="Z16" i="16"/>
  <c r="Z17" i="16"/>
  <c r="Z18" i="16"/>
  <c r="Z19" i="16"/>
  <c r="Z20" i="16"/>
  <c r="Z21" i="16"/>
  <c r="Z22" i="16"/>
  <c r="Z23" i="16"/>
  <c r="Z24" i="16"/>
  <c r="Z25" i="16"/>
  <c r="Z26" i="16"/>
  <c r="Z27" i="16"/>
  <c r="Z28" i="16"/>
  <c r="Z29" i="16"/>
  <c r="Z30" i="16"/>
  <c r="Z31" i="16"/>
  <c r="Z32" i="16"/>
  <c r="Z33" i="16"/>
  <c r="Z34" i="16"/>
  <c r="X3" i="16"/>
  <c r="X4" i="16"/>
  <c r="X5" i="16"/>
  <c r="X6" i="16"/>
  <c r="X7" i="16"/>
  <c r="X8" i="16"/>
  <c r="X9" i="16"/>
  <c r="X10" i="16"/>
  <c r="X11" i="16"/>
  <c r="X12" i="16"/>
  <c r="X13" i="16"/>
  <c r="X14" i="16"/>
  <c r="X15" i="16"/>
  <c r="X16" i="16"/>
  <c r="X17" i="16"/>
  <c r="X18" i="16"/>
  <c r="X19" i="16"/>
  <c r="X20" i="16"/>
  <c r="X21" i="16"/>
  <c r="X22" i="16"/>
  <c r="X23" i="16"/>
  <c r="X24" i="16"/>
  <c r="X25" i="16"/>
  <c r="X26" i="16"/>
  <c r="X27" i="16"/>
  <c r="X28" i="16"/>
  <c r="X29" i="16"/>
  <c r="X30" i="16"/>
  <c r="X31" i="16"/>
  <c r="X32" i="16"/>
  <c r="X33" i="16"/>
  <c r="X34" i="16"/>
  <c r="V3" i="16"/>
  <c r="V4" i="16"/>
  <c r="V5" i="16"/>
  <c r="V6" i="16"/>
  <c r="V7" i="16"/>
  <c r="V8" i="16"/>
  <c r="V9" i="16"/>
  <c r="V10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V30" i="16"/>
  <c r="V31" i="16"/>
  <c r="V32" i="16"/>
  <c r="V33" i="16"/>
  <c r="V34" i="16"/>
  <c r="Z2" i="16"/>
  <c r="X2" i="16"/>
  <c r="V2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" i="16"/>
  <c r="D4" i="16"/>
  <c r="D5" i="16"/>
  <c r="D6" i="16"/>
  <c r="D7" i="16"/>
  <c r="D8" i="16"/>
  <c r="D9" i="16"/>
  <c r="D2" i="16"/>
  <c r="C40" i="16"/>
  <c r="C39" i="16"/>
  <c r="C38" i="16"/>
  <c r="C37" i="16"/>
  <c r="X37" i="16" s="1"/>
  <c r="C36" i="16"/>
  <c r="C35" i="16"/>
  <c r="X35" i="8" l="1"/>
  <c r="T40" i="8"/>
  <c r="X36" i="8"/>
  <c r="T38" i="8"/>
  <c r="T39" i="8"/>
  <c r="T35" i="8"/>
  <c r="Z35" i="16"/>
  <c r="Z37" i="16"/>
  <c r="X36" i="16"/>
  <c r="V37" i="16"/>
  <c r="X39" i="16"/>
  <c r="V38" i="16"/>
  <c r="Z36" i="16"/>
  <c r="X35" i="16"/>
  <c r="Z38" i="16"/>
  <c r="Z39" i="16"/>
  <c r="V36" i="16"/>
  <c r="X38" i="16"/>
  <c r="Z40" i="16"/>
  <c r="F39" i="16"/>
  <c r="F38" i="16"/>
  <c r="F37" i="16"/>
  <c r="F36" i="16"/>
  <c r="F35" i="16"/>
  <c r="F40" i="16"/>
  <c r="C39" i="8"/>
  <c r="X39" i="8" s="1"/>
  <c r="B39" i="8"/>
  <c r="C40" i="8"/>
  <c r="B40" i="8"/>
  <c r="B40" i="16"/>
  <c r="D40" i="16" s="1"/>
  <c r="E40" i="16"/>
  <c r="E39" i="16"/>
  <c r="B39" i="16"/>
  <c r="D39" i="16" s="1"/>
  <c r="D34" i="8"/>
  <c r="G34" i="16"/>
  <c r="B35" i="8"/>
  <c r="B38" i="8"/>
  <c r="B37" i="8"/>
  <c r="B36" i="8"/>
  <c r="C38" i="8"/>
  <c r="C37" i="8"/>
  <c r="V37" i="8" s="1"/>
  <c r="C36" i="8"/>
  <c r="T36" i="8" s="1"/>
  <c r="C35" i="8"/>
  <c r="V35" i="8" s="1"/>
  <c r="E35" i="16"/>
  <c r="E36" i="16"/>
  <c r="E37" i="16"/>
  <c r="E38" i="16"/>
  <c r="B38" i="16"/>
  <c r="D38" i="16" s="1"/>
  <c r="B37" i="16"/>
  <c r="D37" i="16" s="1"/>
  <c r="B36" i="16"/>
  <c r="D36" i="16" s="1"/>
  <c r="B35" i="16"/>
  <c r="D35" i="16" s="1"/>
  <c r="X40" i="8" l="1"/>
  <c r="V40" i="8"/>
  <c r="V39" i="8"/>
  <c r="V36" i="8"/>
  <c r="V38" i="8"/>
  <c r="X38" i="8"/>
  <c r="X37" i="8"/>
  <c r="T37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9" i="8"/>
  <c r="D27" i="8"/>
  <c r="D28" i="8"/>
  <c r="D30" i="8"/>
  <c r="D31" i="8"/>
  <c r="D32" i="8"/>
  <c r="D33" i="8"/>
  <c r="D2" i="8"/>
  <c r="D39" i="8" l="1"/>
  <c r="D37" i="8"/>
  <c r="G4" i="16" l="1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3" i="16" l="1"/>
  <c r="G22" i="16"/>
  <c r="G23" i="16"/>
  <c r="G24" i="16"/>
  <c r="G25" i="16"/>
  <c r="G26" i="16"/>
  <c r="G29" i="16"/>
  <c r="G27" i="16"/>
  <c r="G28" i="16"/>
  <c r="G30" i="16"/>
  <c r="G31" i="16"/>
  <c r="G32" i="16"/>
  <c r="G33" i="16"/>
  <c r="D38" i="8" l="1"/>
  <c r="G2" i="16" l="1"/>
  <c r="G35" i="16" l="1"/>
  <c r="G37" i="16"/>
  <c r="G38" i="16"/>
  <c r="G39" i="16"/>
  <c r="G40" i="16"/>
  <c r="G36" i="16"/>
  <c r="D40" i="8" l="1"/>
  <c r="D36" i="8"/>
  <c r="D35" i="8"/>
</calcChain>
</file>

<file path=xl/sharedStrings.xml><?xml version="1.0" encoding="utf-8"?>
<sst xmlns="http://schemas.openxmlformats.org/spreadsheetml/2006/main" count="150" uniqueCount="95">
  <si>
    <t>PLAN DE ESTUDIOS</t>
  </si>
  <si>
    <t>Nº ASIGNATURAS</t>
  </si>
  <si>
    <t>ENCUESTAS RECIBIDAS</t>
  </si>
  <si>
    <t>Media_P1</t>
  </si>
  <si>
    <t>Media_P2</t>
  </si>
  <si>
    <t>Media_P3</t>
  </si>
  <si>
    <t>Media_P4</t>
  </si>
  <si>
    <t>Media_P5</t>
  </si>
  <si>
    <t>Media_P6</t>
  </si>
  <si>
    <t>% ASIGNATURAS EVALUADAS</t>
  </si>
  <si>
    <t>Desv_P1</t>
  </si>
  <si>
    <t>Desv_P2</t>
  </si>
  <si>
    <t>Desv_P3</t>
  </si>
  <si>
    <t>Desv_P4</t>
  </si>
  <si>
    <t>Desv_P5</t>
  </si>
  <si>
    <t>Desv_P6</t>
  </si>
  <si>
    <t>PARTICIPACIÓN</t>
  </si>
  <si>
    <t>Nº UNIDADES DOCENTES</t>
  </si>
  <si>
    <t>ARTES Y HUMANIDADES</t>
  </si>
  <si>
    <t>CIENCIAS</t>
  </si>
  <si>
    <t>CIENCIAS DE LA SALUD</t>
  </si>
  <si>
    <t>CIENCIAS SOCIALES Y JURIDICAS</t>
  </si>
  <si>
    <t>INGENIERÍA Y ARQUITECTURA</t>
  </si>
  <si>
    <t>LISTADO PREGUNTAS ENCUESTA SOBRE LA ASIGNATURA</t>
  </si>
  <si>
    <t>Los materiales y la bibliografía recomendada son accesibles y de utilidad.</t>
  </si>
  <si>
    <t>La distribución de horas teóricas y prácticas de la asignatura es acertada.</t>
  </si>
  <si>
    <t>El esfuerzo necesario para aprobar es el adecuado.</t>
  </si>
  <si>
    <t>El profesorado de esta asignatura está bien coordinado</t>
  </si>
  <si>
    <t>No se han producido solapamientos innecesarios con otras asignaturas</t>
  </si>
  <si>
    <t>El sistema de evaluación es adecuado.</t>
  </si>
  <si>
    <t>LISTADO PREGUNTAS ENCUESTA SOBRE EL PROFESOR</t>
  </si>
  <si>
    <t>Asistes regularmente a clase</t>
  </si>
  <si>
    <t>El profesor explica con claridad.</t>
  </si>
  <si>
    <t>El profesor evalúa adecuadamente.</t>
  </si>
  <si>
    <t>El profesor es accesible y resuelve las dudas planteadas.</t>
  </si>
  <si>
    <t>El profesor cumple con el horario de clase.</t>
  </si>
  <si>
    <t>La asistencia a clase es de utilidad.</t>
  </si>
  <si>
    <t>El profesor puede considerarse un buen docente.</t>
  </si>
  <si>
    <t>Escala de valoración</t>
  </si>
  <si>
    <t>Totalmente en desacuerdo</t>
  </si>
  <si>
    <t>Mas bien en desacuerdo</t>
  </si>
  <si>
    <t>De acuerdo</t>
  </si>
  <si>
    <t>En desacuerdo</t>
  </si>
  <si>
    <t>Mas bien de acuerdo</t>
  </si>
  <si>
    <t>Totalmente de acuerdo</t>
  </si>
  <si>
    <t>UNIDADES EVALUADAS</t>
  </si>
  <si>
    <t>% UNIDADES EVALUADAS</t>
  </si>
  <si>
    <t>GRADO EN ADMINISTRACION Y DIRECCION DE EMPRESAS</t>
  </si>
  <si>
    <t>GRADO EN CIENCIAS BIOMEDICAS</t>
  </si>
  <si>
    <t>GRADO EN DERECHO</t>
  </si>
  <si>
    <t>GRADO EN ECONOMIA</t>
  </si>
  <si>
    <t>GRADO EN ENFERMERIA</t>
  </si>
  <si>
    <t>GRADO EN ESTUDIOS HISPANICOS</t>
  </si>
  <si>
    <t>GRADO EN FISICA</t>
  </si>
  <si>
    <t>GRADO EN FISIOTERAPIA</t>
  </si>
  <si>
    <t>GRADO EN GEOGRAFIA Y ORDENACION DEL TERRITORIO</t>
  </si>
  <si>
    <t>GRADO EN GESTIÓN HOTELERA Y TURÍSTICA</t>
  </si>
  <si>
    <t>GRADO EN HISTORIA</t>
  </si>
  <si>
    <t>GRADO EN INGENIERIA DE LOS RECURSOS ENERGETICOS</t>
  </si>
  <si>
    <t>GRADO EN INGENIERIA DE LOS RECURSOS MINEROS</t>
  </si>
  <si>
    <t>GRADO EN INGENIERIA DE TECNOLOGIAS DE TELECOMUNICACION</t>
  </si>
  <si>
    <t>GRADO EN INGENIERIA ELECTRICA</t>
  </si>
  <si>
    <t>GRADO EN INGENIERIA EN ELECTRONICA INDUSTRIAL Y AUTOMATICA</t>
  </si>
  <si>
    <t>GRADO EN INGENIERIA EN TECNOLOGIAS INDUSTRIALES</t>
  </si>
  <si>
    <t>GRADO EN INGENIERIA INFORMATICA</t>
  </si>
  <si>
    <t>GRADO EN INGENIERIA MARINA</t>
  </si>
  <si>
    <t>GRADO EN INGENIERIA MARITIMA</t>
  </si>
  <si>
    <t>GRADO EN INGENIERIA MECANICA</t>
  </si>
  <si>
    <t>GRADO EN INGENIERIA NAUTICA Y TRANSPORTE MARITIMO</t>
  </si>
  <si>
    <t>GRADO EN INGENIERIA QUIMICA</t>
  </si>
  <si>
    <t>GRADO EN LOGOPEDIA</t>
  </si>
  <si>
    <t>GRADO EN MAGISTERIO EN ED. INFANTIL Y PRIMARIA</t>
  </si>
  <si>
    <t>GRADO EN MAGISTERIO EN EDUCACION INFANTIL</t>
  </si>
  <si>
    <t>GRADO EN MAGISTERIO EN EDUCACION PRIMARIA</t>
  </si>
  <si>
    <t>GRADO EN MATEMATICAS</t>
  </si>
  <si>
    <t>GRADO EN MEDICINA</t>
  </si>
  <si>
    <t>GRADO EN RELACIONES LABORALES</t>
  </si>
  <si>
    <t>GRADO EN INGENIERIA CIVIL</t>
  </si>
  <si>
    <t>GRADO EN INGENIERIA MARITIMA Y ARQUITECTURA NAVAL</t>
  </si>
  <si>
    <t>MATRICULAS</t>
  </si>
  <si>
    <t>PROGRAMA CORNELL</t>
  </si>
  <si>
    <t>TOTAL UC GRADO</t>
  </si>
  <si>
    <t>VICERRECTORADO DE ORDENACIÓN ACADÉMICA</t>
  </si>
  <si>
    <t>UNIVERSIDAD DE CANTABRIA</t>
  </si>
  <si>
    <t>ENCUESTA DE OPINIÓN DE LOS ESTUDIANTES SOBRE LA ACTIVIDAD DOCENTE DEL PROFESORADO</t>
  </si>
  <si>
    <t xml:space="preserve">TABLA DE RESULTADOS </t>
  </si>
  <si>
    <t>TÍTULOS DE GRADO</t>
  </si>
  <si>
    <t>CURSO 2025-2026</t>
  </si>
  <si>
    <t>ASIGNATURAS EVALUADAS</t>
  </si>
  <si>
    <t>Media Asignatura 2025-2026</t>
  </si>
  <si>
    <t>X&lt;=2,5</t>
  </si>
  <si>
    <t>2,5&lt;X&lt;=3,5</t>
  </si>
  <si>
    <t>3,5&lt;X</t>
  </si>
  <si>
    <t>Media Profesor 2025-2026</t>
  </si>
  <si>
    <t>% ASISTEN A CLASE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</si>
</sst>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4F868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</cellStyleXfs>
  <cellXfs count="52">
    <xf numFmtId="0" fontId="0" fillId="0" borderId="0" xfId="0"/>
    <xf numFmtId="0" fontId="0" fillId="0" borderId="0" xfId="0" applyAlignment="1"/>
    <xf numFmtId="0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2" borderId="0" xfId="2" applyFill="1" applyAlignment="1">
      <alignment horizontal="center" vertical="center" wrapText="1"/>
    </xf>
    <xf numFmtId="0" fontId="3" fillId="4" borderId="1" xfId="2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3" fillId="3" borderId="0" xfId="2" applyFill="1" applyAlignment="1">
      <alignment horizontal="center" vertical="center" wrapText="1"/>
    </xf>
    <xf numFmtId="0" fontId="0" fillId="0" borderId="0" xfId="0" applyBorder="1" applyAlignment="1"/>
    <xf numFmtId="164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9" fontId="6" fillId="5" borderId="1" xfId="1" applyFont="1" applyFill="1" applyBorder="1" applyAlignment="1">
      <alignment horizontal="center" vertical="center" wrapText="1"/>
    </xf>
    <xf numFmtId="0" fontId="1" fillId="0" borderId="0" xfId="3"/>
    <xf numFmtId="0" fontId="7" fillId="0" borderId="0" xfId="4"/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ill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9" fillId="0" borderId="4" xfId="3" applyFont="1" applyBorder="1" applyAlignment="1">
      <alignment horizontal="center" vertical="distributed"/>
    </xf>
    <xf numFmtId="0" fontId="9" fillId="0" borderId="5" xfId="3" applyFont="1" applyBorder="1" applyAlignment="1">
      <alignment horizontal="center" vertical="distributed"/>
    </xf>
    <xf numFmtId="0" fontId="9" fillId="0" borderId="6" xfId="3" applyFont="1" applyBorder="1" applyAlignment="1">
      <alignment horizontal="center" vertical="distributed"/>
    </xf>
    <xf numFmtId="0" fontId="9" fillId="0" borderId="7" xfId="3" applyFont="1" applyBorder="1" applyAlignment="1">
      <alignment horizontal="center" vertical="distributed"/>
    </xf>
    <xf numFmtId="0" fontId="9" fillId="0" borderId="0" xfId="3" applyFont="1" applyAlignment="1">
      <alignment horizontal="center" vertical="distributed"/>
    </xf>
    <xf numFmtId="0" fontId="9" fillId="0" borderId="8" xfId="3" applyFont="1" applyBorder="1" applyAlignment="1">
      <alignment horizontal="center" vertical="distributed"/>
    </xf>
    <xf numFmtId="0" fontId="9" fillId="0" borderId="9" xfId="3" applyFont="1" applyBorder="1" applyAlignment="1">
      <alignment horizontal="center" vertical="distributed"/>
    </xf>
    <xf numFmtId="0" fontId="9" fillId="0" borderId="10" xfId="3" applyFont="1" applyBorder="1" applyAlignment="1">
      <alignment horizontal="center" vertical="distributed"/>
    </xf>
    <xf numFmtId="0" fontId="9" fillId="0" borderId="11" xfId="3" applyFont="1" applyBorder="1" applyAlignment="1">
      <alignment horizontal="center" vertical="distributed"/>
    </xf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3" fillId="3" borderId="14" xfId="2" applyFill="1" applyBorder="1" applyAlignment="1">
      <alignment horizontal="center" vertical="center" textRotation="90" wrapText="1"/>
    </xf>
    <xf numFmtId="0" fontId="3" fillId="4" borderId="2" xfId="2" applyFont="1" applyFill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4" xr:uid="{239A9F84-E004-497E-B785-CCD8260B699F}"/>
    <cellStyle name="Normal 3 2 2" xfId="3" xr:uid="{29BDA8B2-9159-4DAF-A8D7-340DAF492BD0}"/>
    <cellStyle name="Porcentaje" xfId="1" builtinId="5"/>
  </cellStyles>
  <dxfs count="0"/>
  <tableStyles count="0" defaultTableStyle="TableStyleMedium2" defaultPivotStyle="PivotStyleLight16"/>
  <colors>
    <mruColors>
      <color rgb="FFDEE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2" name="2 Imagen" descr="Calidad transparente.gif">
          <a:extLst>
            <a:ext uri="{FF2B5EF4-FFF2-40B4-BE49-F238E27FC236}">
              <a16:creationId xmlns:a16="http://schemas.microsoft.com/office/drawing/2014/main" id="{5305C89E-FD11-4B61-8EB7-01135549F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</xdr:row>
      <xdr:rowOff>9525</xdr:rowOff>
    </xdr:from>
    <xdr:to>
      <xdr:col>1</xdr:col>
      <xdr:colOff>742950</xdr:colOff>
      <xdr:row>4</xdr:row>
      <xdr:rowOff>122168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85D0FE-DCC2-4336-94E6-360F41750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00025"/>
          <a:ext cx="1123950" cy="684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D742-55E8-458B-A165-30A4D03548CC}">
  <dimension ref="A1:J19"/>
  <sheetViews>
    <sheetView showGridLines="0" workbookViewId="0">
      <selection activeCell="D27" sqref="D27"/>
    </sheetView>
  </sheetViews>
  <sheetFormatPr baseColWidth="10" defaultRowHeight="12.75" x14ac:dyDescent="0.2"/>
  <cols>
    <col min="1" max="16384" width="11.42578125" style="25"/>
  </cols>
  <sheetData>
    <row r="1" spans="1:10" ht="1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</row>
    <row r="2" spans="1:10" ht="15" x14ac:dyDescent="0.25">
      <c r="A2" s="24"/>
      <c r="B2" s="24"/>
      <c r="C2" s="28" t="s">
        <v>82</v>
      </c>
      <c r="D2" s="28"/>
      <c r="E2" s="28"/>
      <c r="F2" s="28"/>
      <c r="G2" s="28"/>
      <c r="H2" s="28"/>
      <c r="I2" s="28"/>
      <c r="J2" s="24"/>
    </row>
    <row r="3" spans="1:10" ht="15" x14ac:dyDescent="0.25">
      <c r="A3" s="24"/>
      <c r="B3" s="24"/>
      <c r="C3" s="28" t="s">
        <v>83</v>
      </c>
      <c r="D3" s="28"/>
      <c r="E3" s="28"/>
      <c r="F3" s="28"/>
      <c r="G3" s="28"/>
      <c r="H3" s="28"/>
      <c r="I3" s="28"/>
      <c r="J3" s="24"/>
    </row>
    <row r="4" spans="1:10" ht="15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ht="1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</row>
    <row r="6" spans="1:10" ht="15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ht="15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pans="1:10" ht="15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ht="15.75" thickBo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</row>
    <row r="10" spans="1:10" ht="15" x14ac:dyDescent="0.25">
      <c r="A10" s="24"/>
      <c r="B10" s="29" t="s">
        <v>84</v>
      </c>
      <c r="C10" s="30"/>
      <c r="D10" s="30"/>
      <c r="E10" s="30"/>
      <c r="F10" s="30"/>
      <c r="G10" s="30"/>
      <c r="H10" s="30"/>
      <c r="I10" s="30"/>
      <c r="J10" s="31"/>
    </row>
    <row r="11" spans="1:10" ht="15" x14ac:dyDescent="0.25">
      <c r="A11" s="24"/>
      <c r="B11" s="32"/>
      <c r="C11" s="33"/>
      <c r="D11" s="33"/>
      <c r="E11" s="33"/>
      <c r="F11" s="33"/>
      <c r="G11" s="33"/>
      <c r="H11" s="33"/>
      <c r="I11" s="33"/>
      <c r="J11" s="34"/>
    </row>
    <row r="12" spans="1:10" ht="15.75" thickBot="1" x14ac:dyDescent="0.3">
      <c r="A12" s="24"/>
      <c r="B12" s="35"/>
      <c r="C12" s="36"/>
      <c r="D12" s="36"/>
      <c r="E12" s="36"/>
      <c r="F12" s="36"/>
      <c r="G12" s="36"/>
      <c r="H12" s="36"/>
      <c r="I12" s="36"/>
      <c r="J12" s="37"/>
    </row>
    <row r="13" spans="1:10" ht="15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 spans="1:10" ht="15.75" x14ac:dyDescent="0.25">
      <c r="A14" s="24"/>
      <c r="B14" s="38" t="s">
        <v>85</v>
      </c>
      <c r="C14" s="38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4"/>
      <c r="B15" s="39" t="s">
        <v>86</v>
      </c>
      <c r="C15" s="39"/>
      <c r="D15" s="39"/>
      <c r="E15" s="39"/>
      <c r="F15" s="39"/>
      <c r="G15" s="39"/>
      <c r="H15" s="39"/>
      <c r="I15" s="39"/>
      <c r="J15" s="39"/>
    </row>
    <row r="16" spans="1:10" ht="15.75" x14ac:dyDescent="0.25">
      <c r="A16" s="24"/>
      <c r="B16" s="38" t="s">
        <v>87</v>
      </c>
      <c r="C16" s="38"/>
      <c r="D16" s="38"/>
      <c r="E16" s="38"/>
      <c r="F16" s="38"/>
      <c r="G16" s="38"/>
      <c r="H16" s="38"/>
      <c r="I16" s="38"/>
      <c r="J16" s="38"/>
    </row>
    <row r="17" spans="1:10" ht="15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5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</row>
  </sheetData>
  <mergeCells count="6">
    <mergeCell ref="B16:J16"/>
    <mergeCell ref="C2:I2"/>
    <mergeCell ref="C3:I3"/>
    <mergeCell ref="B10:J12"/>
    <mergeCell ref="B14:J14"/>
    <mergeCell ref="B15:J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B24" sqref="B24"/>
    </sheetView>
  </sheetViews>
  <sheetFormatPr baseColWidth="10" defaultRowHeight="12.75" x14ac:dyDescent="0.2"/>
  <cols>
    <col min="1" max="1" width="16.42578125" style="9" customWidth="1"/>
    <col min="2" max="2" width="6.140625" style="9" customWidth="1"/>
    <col min="3" max="3" width="24" style="9" customWidth="1"/>
    <col min="4" max="4" width="7.42578125" style="9" customWidth="1"/>
    <col min="5" max="5" width="23" style="9" customWidth="1"/>
    <col min="6" max="6" width="6.140625" style="9" customWidth="1"/>
    <col min="7" max="7" width="35.42578125" style="9" customWidth="1"/>
    <col min="8" max="8" width="11.42578125" style="9" customWidth="1"/>
    <col min="9" max="16384" width="11.42578125" style="9"/>
  </cols>
  <sheetData>
    <row r="1" spans="1:8" ht="30.75" customHeight="1" x14ac:dyDescent="0.2">
      <c r="A1" s="43" t="s">
        <v>23</v>
      </c>
      <c r="B1" s="44"/>
      <c r="C1" s="44"/>
      <c r="D1" s="44"/>
      <c r="E1" s="44"/>
      <c r="F1" s="44"/>
      <c r="G1" s="44"/>
      <c r="H1" s="45"/>
    </row>
    <row r="2" spans="1:8" ht="26.25" customHeight="1" x14ac:dyDescent="0.2">
      <c r="A2" s="26">
        <v>1</v>
      </c>
      <c r="B2" s="46" t="s">
        <v>24</v>
      </c>
      <c r="C2" s="47"/>
      <c r="D2" s="47"/>
      <c r="E2" s="47"/>
      <c r="F2" s="47"/>
      <c r="G2" s="47"/>
      <c r="H2" s="48"/>
    </row>
    <row r="3" spans="1:8" ht="25.5" customHeight="1" x14ac:dyDescent="0.2">
      <c r="A3" s="26">
        <v>2</v>
      </c>
      <c r="B3" s="46" t="s">
        <v>25</v>
      </c>
      <c r="C3" s="47"/>
      <c r="D3" s="47"/>
      <c r="E3" s="47"/>
      <c r="F3" s="47"/>
      <c r="G3" s="47"/>
      <c r="H3" s="48"/>
    </row>
    <row r="4" spans="1:8" ht="25.5" customHeight="1" x14ac:dyDescent="0.2">
      <c r="A4" s="26">
        <v>3</v>
      </c>
      <c r="B4" s="40" t="s">
        <v>26</v>
      </c>
      <c r="C4" s="41"/>
      <c r="D4" s="41"/>
      <c r="E4" s="41"/>
      <c r="F4" s="41"/>
      <c r="G4" s="41"/>
      <c r="H4" s="42"/>
    </row>
    <row r="5" spans="1:8" ht="25.5" customHeight="1" x14ac:dyDescent="0.2">
      <c r="A5" s="26">
        <v>4</v>
      </c>
      <c r="B5" s="46" t="s">
        <v>27</v>
      </c>
      <c r="C5" s="47"/>
      <c r="D5" s="47"/>
      <c r="E5" s="47"/>
      <c r="F5" s="47"/>
      <c r="G5" s="47"/>
      <c r="H5" s="48"/>
    </row>
    <row r="6" spans="1:8" ht="25.5" customHeight="1" x14ac:dyDescent="0.2">
      <c r="A6" s="26">
        <v>5</v>
      </c>
      <c r="B6" s="40" t="s">
        <v>28</v>
      </c>
      <c r="C6" s="41"/>
      <c r="D6" s="41"/>
      <c r="E6" s="41"/>
      <c r="F6" s="41"/>
      <c r="G6" s="41"/>
      <c r="H6" s="42"/>
    </row>
    <row r="7" spans="1:8" ht="24.75" customHeight="1" x14ac:dyDescent="0.2">
      <c r="A7" s="26">
        <v>6</v>
      </c>
      <c r="B7" s="46" t="s">
        <v>29</v>
      </c>
      <c r="C7" s="47"/>
      <c r="D7" s="47"/>
      <c r="E7" s="47"/>
      <c r="F7" s="47"/>
      <c r="G7" s="47"/>
      <c r="H7" s="48"/>
    </row>
    <row r="8" spans="1:8" ht="24.75" customHeight="1" x14ac:dyDescent="0.2">
      <c r="A8" s="43" t="s">
        <v>30</v>
      </c>
      <c r="B8" s="44"/>
      <c r="C8" s="44"/>
      <c r="D8" s="44"/>
      <c r="E8" s="44"/>
      <c r="F8" s="44"/>
      <c r="G8" s="44"/>
      <c r="H8" s="45"/>
    </row>
    <row r="9" spans="1:8" ht="24.75" customHeight="1" x14ac:dyDescent="0.2">
      <c r="A9" s="27"/>
      <c r="B9" s="46" t="s">
        <v>31</v>
      </c>
      <c r="C9" s="47"/>
      <c r="D9" s="47"/>
      <c r="E9" s="47"/>
      <c r="F9" s="47"/>
      <c r="G9" s="47"/>
      <c r="H9" s="48"/>
    </row>
    <row r="10" spans="1:8" ht="24.75" customHeight="1" x14ac:dyDescent="0.2">
      <c r="A10" s="26">
        <v>1</v>
      </c>
      <c r="B10" s="46" t="s">
        <v>32</v>
      </c>
      <c r="C10" s="47"/>
      <c r="D10" s="47"/>
      <c r="E10" s="47"/>
      <c r="F10" s="47"/>
      <c r="G10" s="47"/>
      <c r="H10" s="48"/>
    </row>
    <row r="11" spans="1:8" ht="24.75" customHeight="1" x14ac:dyDescent="0.2">
      <c r="A11" s="26">
        <v>2</v>
      </c>
      <c r="B11" s="46" t="s">
        <v>33</v>
      </c>
      <c r="C11" s="47"/>
      <c r="D11" s="47"/>
      <c r="E11" s="47"/>
      <c r="F11" s="47"/>
      <c r="G11" s="47"/>
      <c r="H11" s="48"/>
    </row>
    <row r="12" spans="1:8" ht="24.75" customHeight="1" x14ac:dyDescent="0.2">
      <c r="A12" s="26">
        <v>3</v>
      </c>
      <c r="B12" s="40" t="s">
        <v>34</v>
      </c>
      <c r="C12" s="41"/>
      <c r="D12" s="41"/>
      <c r="E12" s="41"/>
      <c r="F12" s="41"/>
      <c r="G12" s="41"/>
      <c r="H12" s="42"/>
    </row>
    <row r="13" spans="1:8" ht="24.75" customHeight="1" x14ac:dyDescent="0.2">
      <c r="A13" s="26">
        <v>4</v>
      </c>
      <c r="B13" s="46" t="s">
        <v>35</v>
      </c>
      <c r="C13" s="47"/>
      <c r="D13" s="47"/>
      <c r="E13" s="47"/>
      <c r="F13" s="47"/>
      <c r="G13" s="47"/>
      <c r="H13" s="48"/>
    </row>
    <row r="14" spans="1:8" ht="24.75" customHeight="1" x14ac:dyDescent="0.2">
      <c r="A14" s="26">
        <v>5</v>
      </c>
      <c r="B14" s="46" t="s">
        <v>36</v>
      </c>
      <c r="C14" s="47"/>
      <c r="D14" s="47"/>
      <c r="E14" s="47"/>
      <c r="F14" s="47"/>
      <c r="G14" s="47"/>
      <c r="H14" s="48"/>
    </row>
    <row r="15" spans="1:8" ht="24.75" customHeight="1" x14ac:dyDescent="0.2">
      <c r="A15" s="26">
        <v>6</v>
      </c>
      <c r="B15" s="40" t="s">
        <v>37</v>
      </c>
      <c r="C15" s="41"/>
      <c r="D15" s="41"/>
      <c r="E15" s="41"/>
      <c r="F15" s="41"/>
      <c r="G15" s="41"/>
      <c r="H15" s="42"/>
    </row>
    <row r="16" spans="1:8" ht="18.75" customHeight="1" x14ac:dyDescent="0.2">
      <c r="A16" s="49"/>
      <c r="B16" s="49"/>
      <c r="C16" s="49"/>
      <c r="D16" s="49"/>
      <c r="E16" s="49"/>
      <c r="F16" s="49"/>
      <c r="G16" s="49"/>
      <c r="H16" s="49"/>
    </row>
    <row r="17" spans="1:8" ht="12.75" customHeight="1" x14ac:dyDescent="0.2">
      <c r="A17" s="50" t="s">
        <v>38</v>
      </c>
      <c r="B17" s="10">
        <v>0</v>
      </c>
      <c r="C17" s="11" t="s">
        <v>39</v>
      </c>
      <c r="D17" s="10">
        <v>2</v>
      </c>
      <c r="E17" s="11" t="s">
        <v>40</v>
      </c>
      <c r="F17" s="10">
        <v>4</v>
      </c>
      <c r="G17" s="11" t="s">
        <v>41</v>
      </c>
      <c r="H17" s="12"/>
    </row>
    <row r="18" spans="1:8" x14ac:dyDescent="0.2">
      <c r="A18" s="51"/>
      <c r="B18" s="10">
        <v>1</v>
      </c>
      <c r="C18" s="11" t="s">
        <v>42</v>
      </c>
      <c r="D18" s="10">
        <v>3</v>
      </c>
      <c r="E18" s="11" t="s">
        <v>43</v>
      </c>
      <c r="F18" s="10">
        <v>5</v>
      </c>
      <c r="G18" s="11" t="s">
        <v>44</v>
      </c>
      <c r="H18" s="12"/>
    </row>
    <row r="19" spans="1:8" x14ac:dyDescent="0.2">
      <c r="A19" s="12"/>
      <c r="B19" s="12"/>
      <c r="C19" s="12"/>
      <c r="D19" s="12"/>
      <c r="E19" s="12"/>
      <c r="F19" s="12"/>
      <c r="G19" s="12"/>
      <c r="H19" s="12"/>
    </row>
  </sheetData>
  <mergeCells count="17">
    <mergeCell ref="B13:H13"/>
    <mergeCell ref="B14:H14"/>
    <mergeCell ref="B15:H15"/>
    <mergeCell ref="A16:H16"/>
    <mergeCell ref="A17:A18"/>
    <mergeCell ref="B12:H12"/>
    <mergeCell ref="A1:H1"/>
    <mergeCell ref="B2:H2"/>
    <mergeCell ref="B3:H3"/>
    <mergeCell ref="B4:H4"/>
    <mergeCell ref="B5:H5"/>
    <mergeCell ref="B6:H6"/>
    <mergeCell ref="B7:H7"/>
    <mergeCell ref="A8:H8"/>
    <mergeCell ref="B9:H9"/>
    <mergeCell ref="B10:H10"/>
    <mergeCell ref="B11:H11"/>
  </mergeCells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tabSelected="1" zoomScale="85" zoomScaleNormal="85" workbookViewId="0"/>
  </sheetViews>
  <sheetFormatPr baseColWidth="10" defaultRowHeight="12.75" x14ac:dyDescent="0.2"/>
  <cols>
    <col min="1" max="1" width="65.28515625" style="1" bestFit="1" customWidth="1"/>
    <col min="2" max="3" width="14.5703125" style="1" customWidth="1"/>
    <col min="4" max="4" width="15.140625" style="1" customWidth="1"/>
    <col min="5" max="5" width="16.5703125" style="1" customWidth="1"/>
    <col min="6" max="6" width="13.42578125" style="1" customWidth="1"/>
    <col min="7" max="7" width="16" style="1" customWidth="1"/>
    <col min="8" max="20" width="11.42578125" style="1" customWidth="1"/>
    <col min="21" max="16384" width="11.42578125" style="1"/>
  </cols>
  <sheetData>
    <row r="1" spans="1:26" ht="51.75" customHeight="1" x14ac:dyDescent="0.2">
      <c r="A1" s="20" t="s">
        <v>0</v>
      </c>
      <c r="B1" s="20" t="s">
        <v>1</v>
      </c>
      <c r="C1" s="20" t="s">
        <v>88</v>
      </c>
      <c r="D1" s="20" t="s">
        <v>9</v>
      </c>
      <c r="E1" s="20" t="s">
        <v>79</v>
      </c>
      <c r="F1" s="20" t="s">
        <v>2</v>
      </c>
      <c r="G1" s="20" t="s">
        <v>16</v>
      </c>
      <c r="H1" s="20" t="s">
        <v>3</v>
      </c>
      <c r="I1" s="20" t="s">
        <v>10</v>
      </c>
      <c r="J1" s="20" t="s">
        <v>4</v>
      </c>
      <c r="K1" s="20" t="s">
        <v>11</v>
      </c>
      <c r="L1" s="20" t="s">
        <v>5</v>
      </c>
      <c r="M1" s="20" t="s">
        <v>12</v>
      </c>
      <c r="N1" s="20" t="s">
        <v>6</v>
      </c>
      <c r="O1" s="20" t="s">
        <v>13</v>
      </c>
      <c r="P1" s="20" t="s">
        <v>7</v>
      </c>
      <c r="Q1" s="20" t="s">
        <v>14</v>
      </c>
      <c r="R1" s="20" t="s">
        <v>8</v>
      </c>
      <c r="S1" s="20" t="s">
        <v>15</v>
      </c>
      <c r="T1" s="20" t="s">
        <v>89</v>
      </c>
      <c r="U1" s="43" t="s">
        <v>90</v>
      </c>
      <c r="V1" s="45"/>
      <c r="W1" s="43" t="s">
        <v>91</v>
      </c>
      <c r="X1" s="45"/>
      <c r="Y1" s="43" t="s">
        <v>92</v>
      </c>
      <c r="Z1" s="45"/>
    </row>
    <row r="2" spans="1:26" x14ac:dyDescent="0.2">
      <c r="A2" s="17" t="s">
        <v>47</v>
      </c>
      <c r="B2" s="2">
        <v>57</v>
      </c>
      <c r="C2" s="2">
        <v>53</v>
      </c>
      <c r="D2" s="3">
        <f t="shared" ref="D2:D40" si="0">C2/B2</f>
        <v>0.92982456140350878</v>
      </c>
      <c r="E2" s="2">
        <v>8731</v>
      </c>
      <c r="F2" s="2">
        <v>2116</v>
      </c>
      <c r="G2" s="14">
        <f t="shared" ref="G2:G40" si="1">F2/E2</f>
        <v>0.24235482762570151</v>
      </c>
      <c r="H2" s="4">
        <v>3.6433365292425695</v>
      </c>
      <c r="I2" s="4">
        <v>1.4214260373791225</v>
      </c>
      <c r="J2" s="4">
        <v>3.7937649880095923</v>
      </c>
      <c r="K2" s="4">
        <v>1.3448770617961889</v>
      </c>
      <c r="L2" s="4">
        <v>3.582254196642686</v>
      </c>
      <c r="M2" s="4">
        <v>1.4561971951784469</v>
      </c>
      <c r="N2" s="4">
        <v>3.6850775193798451</v>
      </c>
      <c r="O2" s="4">
        <v>1.4908511409193292</v>
      </c>
      <c r="P2" s="4">
        <v>3.8473007712082263</v>
      </c>
      <c r="Q2" s="4">
        <v>1.5752144554905665</v>
      </c>
      <c r="R2" s="4">
        <v>3.6535319557904855</v>
      </c>
      <c r="S2" s="4">
        <v>1.4827852787077349</v>
      </c>
      <c r="T2" s="4">
        <v>3.7008776600455668</v>
      </c>
      <c r="U2" s="2">
        <v>1</v>
      </c>
      <c r="V2" s="14">
        <f t="shared" ref="V2:V40" si="2">U2/C2</f>
        <v>1.8867924528301886E-2</v>
      </c>
      <c r="W2" s="2">
        <v>11</v>
      </c>
      <c r="X2" s="14">
        <f t="shared" ref="X2:X40" si="3">W2/C2</f>
        <v>0.20754716981132076</v>
      </c>
      <c r="Y2" s="2">
        <v>41</v>
      </c>
      <c r="Z2" s="14">
        <f t="shared" ref="Z2:Z40" si="4">Y2/C2</f>
        <v>0.77358490566037741</v>
      </c>
    </row>
    <row r="3" spans="1:26" x14ac:dyDescent="0.2">
      <c r="A3" s="17" t="s">
        <v>48</v>
      </c>
      <c r="B3" s="2">
        <v>40</v>
      </c>
      <c r="C3" s="2">
        <v>38</v>
      </c>
      <c r="D3" s="3">
        <f t="shared" si="0"/>
        <v>0.95</v>
      </c>
      <c r="E3" s="2">
        <v>1469</v>
      </c>
      <c r="F3" s="2">
        <v>498</v>
      </c>
      <c r="G3" s="14">
        <f t="shared" si="1"/>
        <v>0.33900612661674606</v>
      </c>
      <c r="H3" s="4">
        <v>3.8861788617886179</v>
      </c>
      <c r="I3" s="4">
        <v>1.235610468826009</v>
      </c>
      <c r="J3" s="4">
        <v>3.7673469387755101</v>
      </c>
      <c r="K3" s="4">
        <v>1.3334439251326722</v>
      </c>
      <c r="L3" s="4">
        <v>3.9186991869918697</v>
      </c>
      <c r="M3" s="4">
        <v>1.2166093977274914</v>
      </c>
      <c r="N3" s="4">
        <v>3.913757700205339</v>
      </c>
      <c r="O3" s="4">
        <v>1.3983954822256481</v>
      </c>
      <c r="P3" s="4">
        <v>4.2917547568710361</v>
      </c>
      <c r="Q3" s="4">
        <v>1.2935120398958417</v>
      </c>
      <c r="R3" s="4">
        <v>3.9470468431771892</v>
      </c>
      <c r="S3" s="4">
        <v>1.30041062425635</v>
      </c>
      <c r="T3" s="4">
        <v>3.9541307146349269</v>
      </c>
      <c r="U3" s="2">
        <v>1</v>
      </c>
      <c r="V3" s="14">
        <f t="shared" si="2"/>
        <v>2.6315789473684209E-2</v>
      </c>
      <c r="W3" s="2">
        <v>5</v>
      </c>
      <c r="X3" s="14">
        <f t="shared" si="3"/>
        <v>0.13157894736842105</v>
      </c>
      <c r="Y3" s="2">
        <v>32</v>
      </c>
      <c r="Z3" s="14">
        <f t="shared" si="4"/>
        <v>0.84210526315789469</v>
      </c>
    </row>
    <row r="4" spans="1:26" x14ac:dyDescent="0.2">
      <c r="A4" s="17" t="s">
        <v>49</v>
      </c>
      <c r="B4" s="2">
        <v>49</v>
      </c>
      <c r="C4" s="2">
        <v>47</v>
      </c>
      <c r="D4" s="3">
        <f t="shared" si="0"/>
        <v>0.95918367346938771</v>
      </c>
      <c r="E4" s="2">
        <v>6135</v>
      </c>
      <c r="F4" s="2">
        <v>1447</v>
      </c>
      <c r="G4" s="14">
        <f t="shared" si="1"/>
        <v>0.23585982070089651</v>
      </c>
      <c r="H4" s="4">
        <v>3.7256822953114064</v>
      </c>
      <c r="I4" s="4">
        <v>1.419271980634951</v>
      </c>
      <c r="J4" s="4">
        <v>3.9242105263157896</v>
      </c>
      <c r="K4" s="4">
        <v>1.3641205795850839</v>
      </c>
      <c r="L4" s="4">
        <v>3.5426573426573427</v>
      </c>
      <c r="M4" s="4">
        <v>1.5326851582533942</v>
      </c>
      <c r="N4" s="4">
        <v>3.9153140437544107</v>
      </c>
      <c r="O4" s="4">
        <v>1.4747971432971694</v>
      </c>
      <c r="P4" s="4">
        <v>3.9777613046701261</v>
      </c>
      <c r="Q4" s="4">
        <v>1.6019583802899144</v>
      </c>
      <c r="R4" s="4">
        <v>3.6900913562895292</v>
      </c>
      <c r="S4" s="4">
        <v>1.5849880955694344</v>
      </c>
      <c r="T4" s="4">
        <v>3.7959528114997672</v>
      </c>
      <c r="U4" s="2">
        <v>0</v>
      </c>
      <c r="V4" s="14">
        <f t="shared" si="2"/>
        <v>0</v>
      </c>
      <c r="W4" s="2">
        <v>10</v>
      </c>
      <c r="X4" s="14">
        <f t="shared" si="3"/>
        <v>0.21276595744680851</v>
      </c>
      <c r="Y4" s="2">
        <v>37</v>
      </c>
      <c r="Z4" s="14">
        <f t="shared" si="4"/>
        <v>0.78723404255319152</v>
      </c>
    </row>
    <row r="5" spans="1:26" x14ac:dyDescent="0.2">
      <c r="A5" s="17" t="s">
        <v>50</v>
      </c>
      <c r="B5" s="2">
        <v>76</v>
      </c>
      <c r="C5" s="2">
        <v>59</v>
      </c>
      <c r="D5" s="3">
        <f t="shared" si="0"/>
        <v>0.77631578947368418</v>
      </c>
      <c r="E5" s="2">
        <v>4180</v>
      </c>
      <c r="F5" s="2">
        <v>1098</v>
      </c>
      <c r="G5" s="14">
        <f t="shared" si="1"/>
        <v>0.26267942583732057</v>
      </c>
      <c r="H5" s="4">
        <v>3.5458801498127341</v>
      </c>
      <c r="I5" s="4">
        <v>1.5636306586296322</v>
      </c>
      <c r="J5" s="4">
        <v>3.7274436090225564</v>
      </c>
      <c r="K5" s="4">
        <v>1.4852547908081535</v>
      </c>
      <c r="L5" s="4">
        <v>3.3380149812734081</v>
      </c>
      <c r="M5" s="4">
        <v>1.6859796158331712</v>
      </c>
      <c r="N5" s="4">
        <v>3.650522317188984</v>
      </c>
      <c r="O5" s="4">
        <v>1.6236700356661451</v>
      </c>
      <c r="P5" s="4">
        <v>3.5842583249243187</v>
      </c>
      <c r="Q5" s="4">
        <v>1.8380694829385311</v>
      </c>
      <c r="R5" s="4">
        <v>3.4339268978444237</v>
      </c>
      <c r="S5" s="4">
        <v>1.7124672101592409</v>
      </c>
      <c r="T5" s="4">
        <v>3.5466743800110705</v>
      </c>
      <c r="U5" s="2">
        <v>6</v>
      </c>
      <c r="V5" s="14">
        <f t="shared" si="2"/>
        <v>0.10169491525423729</v>
      </c>
      <c r="W5" s="2">
        <v>15</v>
      </c>
      <c r="X5" s="14">
        <f t="shared" si="3"/>
        <v>0.25423728813559321</v>
      </c>
      <c r="Y5" s="2">
        <v>38</v>
      </c>
      <c r="Z5" s="14">
        <f t="shared" si="4"/>
        <v>0.64406779661016944</v>
      </c>
    </row>
    <row r="6" spans="1:26" x14ac:dyDescent="0.2">
      <c r="A6" s="17" t="s">
        <v>51</v>
      </c>
      <c r="B6" s="2">
        <v>32</v>
      </c>
      <c r="C6" s="2">
        <v>27</v>
      </c>
      <c r="D6" s="3">
        <f t="shared" si="0"/>
        <v>0.84375</v>
      </c>
      <c r="E6" s="2">
        <v>2080</v>
      </c>
      <c r="F6" s="2">
        <v>617</v>
      </c>
      <c r="G6" s="14">
        <f t="shared" si="1"/>
        <v>0.29663461538461539</v>
      </c>
      <c r="H6" s="4">
        <v>4.1444991789819374</v>
      </c>
      <c r="I6" s="4">
        <v>1.1551401659721161</v>
      </c>
      <c r="J6" s="4">
        <v>4.0294117647058822</v>
      </c>
      <c r="K6" s="4">
        <v>1.2635326961983149</v>
      </c>
      <c r="L6" s="4">
        <v>4.0774299835255352</v>
      </c>
      <c r="M6" s="4">
        <v>1.2317049218376297</v>
      </c>
      <c r="N6" s="4">
        <v>4.2733224222585928</v>
      </c>
      <c r="O6" s="4">
        <v>1.1883003121850308</v>
      </c>
      <c r="P6" s="4">
        <v>4.1342512908777973</v>
      </c>
      <c r="Q6" s="4">
        <v>1.5743243757854657</v>
      </c>
      <c r="R6" s="4">
        <v>4.2134646962233173</v>
      </c>
      <c r="S6" s="4">
        <v>1.2222240226991026</v>
      </c>
      <c r="T6" s="4">
        <v>4.1453965560955099</v>
      </c>
      <c r="U6" s="2">
        <v>0</v>
      </c>
      <c r="V6" s="14">
        <f t="shared" si="2"/>
        <v>0</v>
      </c>
      <c r="W6" s="2">
        <v>1</v>
      </c>
      <c r="X6" s="14">
        <f t="shared" si="3"/>
        <v>3.7037037037037035E-2</v>
      </c>
      <c r="Y6" s="2">
        <v>26</v>
      </c>
      <c r="Z6" s="14">
        <f t="shared" si="4"/>
        <v>0.96296296296296291</v>
      </c>
    </row>
    <row r="7" spans="1:26" x14ac:dyDescent="0.2">
      <c r="A7" s="17" t="s">
        <v>52</v>
      </c>
      <c r="B7" s="2">
        <v>39</v>
      </c>
      <c r="C7" s="2">
        <v>33</v>
      </c>
      <c r="D7" s="3">
        <f t="shared" si="0"/>
        <v>0.84615384615384615</v>
      </c>
      <c r="E7" s="2">
        <v>379</v>
      </c>
      <c r="F7" s="2">
        <v>142</v>
      </c>
      <c r="G7" s="14">
        <f t="shared" si="1"/>
        <v>0.37467018469656993</v>
      </c>
      <c r="H7" s="4">
        <v>4.542253521126761</v>
      </c>
      <c r="I7" s="4">
        <v>0.90407461749271933</v>
      </c>
      <c r="J7" s="4">
        <v>4.330985915492958</v>
      </c>
      <c r="K7" s="4">
        <v>1.1281179392716887</v>
      </c>
      <c r="L7" s="4">
        <v>4.591549295774648</v>
      </c>
      <c r="M7" s="4">
        <v>0.90823599252620923</v>
      </c>
      <c r="N7" s="4">
        <v>4.6102941176470589</v>
      </c>
      <c r="O7" s="4">
        <v>0.85351381873989396</v>
      </c>
      <c r="P7" s="4">
        <v>4.8561151079136691</v>
      </c>
      <c r="Q7" s="4">
        <v>0.51865421000190914</v>
      </c>
      <c r="R7" s="4">
        <v>4.5673758865248226</v>
      </c>
      <c r="S7" s="4">
        <v>0.91264892748688409</v>
      </c>
      <c r="T7" s="4">
        <v>4.5830956407466532</v>
      </c>
      <c r="U7" s="2">
        <v>0</v>
      </c>
      <c r="V7" s="14">
        <f t="shared" si="2"/>
        <v>0</v>
      </c>
      <c r="W7" s="2">
        <v>1</v>
      </c>
      <c r="X7" s="14">
        <f t="shared" si="3"/>
        <v>3.0303030303030304E-2</v>
      </c>
      <c r="Y7" s="2">
        <v>32</v>
      </c>
      <c r="Z7" s="14">
        <f t="shared" si="4"/>
        <v>0.96969696969696972</v>
      </c>
    </row>
    <row r="8" spans="1:26" x14ac:dyDescent="0.2">
      <c r="A8" s="17" t="s">
        <v>53</v>
      </c>
      <c r="B8" s="2">
        <v>52</v>
      </c>
      <c r="C8" s="2">
        <v>50</v>
      </c>
      <c r="D8" s="3">
        <f t="shared" si="0"/>
        <v>0.96153846153846156</v>
      </c>
      <c r="E8" s="2">
        <v>2494</v>
      </c>
      <c r="F8" s="2">
        <v>742</v>
      </c>
      <c r="G8" s="14">
        <f t="shared" si="1"/>
        <v>0.29751403368083401</v>
      </c>
      <c r="H8" s="4">
        <v>4.1318681318681323</v>
      </c>
      <c r="I8" s="4">
        <v>1.0538073105583996</v>
      </c>
      <c r="J8" s="4">
        <v>4.2242339832869078</v>
      </c>
      <c r="K8" s="4">
        <v>1.0301577574078498</v>
      </c>
      <c r="L8" s="4">
        <v>4.1595598349381016</v>
      </c>
      <c r="M8" s="4">
        <v>1.1106118850236995</v>
      </c>
      <c r="N8" s="4">
        <v>4.3201692524682649</v>
      </c>
      <c r="O8" s="4">
        <v>1.1023354635218807</v>
      </c>
      <c r="P8" s="4">
        <v>4.4045584045584043</v>
      </c>
      <c r="Q8" s="4">
        <v>1.2361099380870941</v>
      </c>
      <c r="R8" s="4">
        <v>4.1895604395604398</v>
      </c>
      <c r="S8" s="4">
        <v>1.1633092408038197</v>
      </c>
      <c r="T8" s="4">
        <v>4.2383250077800412</v>
      </c>
      <c r="U8" s="2">
        <v>0</v>
      </c>
      <c r="V8" s="14">
        <f t="shared" si="2"/>
        <v>0</v>
      </c>
      <c r="W8" s="2">
        <v>3</v>
      </c>
      <c r="X8" s="14">
        <f t="shared" si="3"/>
        <v>0.06</v>
      </c>
      <c r="Y8" s="2">
        <v>47</v>
      </c>
      <c r="Z8" s="14">
        <f t="shared" si="4"/>
        <v>0.94</v>
      </c>
    </row>
    <row r="9" spans="1:26" x14ac:dyDescent="0.2">
      <c r="A9" s="17" t="s">
        <v>54</v>
      </c>
      <c r="B9" s="2">
        <v>50</v>
      </c>
      <c r="C9" s="2">
        <v>48</v>
      </c>
      <c r="D9" s="3">
        <f t="shared" si="0"/>
        <v>0.96</v>
      </c>
      <c r="E9" s="2">
        <v>5689</v>
      </c>
      <c r="F9" s="2">
        <v>1247</v>
      </c>
      <c r="G9" s="14">
        <f t="shared" si="1"/>
        <v>0.21919493759887501</v>
      </c>
      <c r="H9" s="4">
        <v>4.1149797570850204</v>
      </c>
      <c r="I9" s="4">
        <v>1.1811844982375808</v>
      </c>
      <c r="J9" s="4">
        <v>3.856331168831169</v>
      </c>
      <c r="K9" s="4">
        <v>1.3703280771033406</v>
      </c>
      <c r="L9" s="4">
        <v>3.9034090909090908</v>
      </c>
      <c r="M9" s="4">
        <v>1.2858998125984635</v>
      </c>
      <c r="N9" s="4">
        <v>4.0960130187144017</v>
      </c>
      <c r="O9" s="4">
        <v>1.2223057401100366</v>
      </c>
      <c r="P9" s="4">
        <v>4.2048698572628043</v>
      </c>
      <c r="Q9" s="4">
        <v>1.3239905794518354</v>
      </c>
      <c r="R9" s="4">
        <v>4.0193861066235863</v>
      </c>
      <c r="S9" s="4">
        <v>1.3163773853756382</v>
      </c>
      <c r="T9" s="4">
        <v>4.0324981665710116</v>
      </c>
      <c r="U9" s="2">
        <v>0</v>
      </c>
      <c r="V9" s="14">
        <f t="shared" si="2"/>
        <v>0</v>
      </c>
      <c r="W9" s="2">
        <v>8</v>
      </c>
      <c r="X9" s="14">
        <f t="shared" si="3"/>
        <v>0.16666666666666666</v>
      </c>
      <c r="Y9" s="2">
        <v>40</v>
      </c>
      <c r="Z9" s="14">
        <f t="shared" si="4"/>
        <v>0.83333333333333337</v>
      </c>
    </row>
    <row r="10" spans="1:26" x14ac:dyDescent="0.2">
      <c r="A10" s="17" t="s">
        <v>55</v>
      </c>
      <c r="B10" s="2">
        <v>46</v>
      </c>
      <c r="C10" s="2">
        <v>33</v>
      </c>
      <c r="D10" s="3">
        <f t="shared" si="0"/>
        <v>0.71739130434782605</v>
      </c>
      <c r="E10" s="2">
        <v>317</v>
      </c>
      <c r="F10" s="2">
        <v>123</v>
      </c>
      <c r="G10" s="14">
        <f t="shared" si="1"/>
        <v>0.38801261829652994</v>
      </c>
      <c r="H10" s="4">
        <v>4.1065573770491799</v>
      </c>
      <c r="I10" s="4">
        <v>1.0429406696846755</v>
      </c>
      <c r="J10" s="4">
        <v>4.1219512195121952</v>
      </c>
      <c r="K10" s="4">
        <v>1.0209716189891305</v>
      </c>
      <c r="L10" s="4">
        <v>3.9918699186991868</v>
      </c>
      <c r="M10" s="4">
        <v>1.2962489069780527</v>
      </c>
      <c r="N10" s="4">
        <v>4.4065040650406502</v>
      </c>
      <c r="O10" s="4">
        <v>0.96527748812540914</v>
      </c>
      <c r="P10" s="4">
        <v>4.2649572649572649</v>
      </c>
      <c r="Q10" s="4">
        <v>1.2958365850115992</v>
      </c>
      <c r="R10" s="4">
        <v>4.0655737704918034</v>
      </c>
      <c r="S10" s="4">
        <v>1.1623409331715726</v>
      </c>
      <c r="T10" s="4">
        <v>4.1595689359583803</v>
      </c>
      <c r="U10" s="2">
        <v>0</v>
      </c>
      <c r="V10" s="14">
        <f t="shared" si="2"/>
        <v>0</v>
      </c>
      <c r="W10" s="2">
        <v>5</v>
      </c>
      <c r="X10" s="14">
        <f t="shared" si="3"/>
        <v>0.15151515151515152</v>
      </c>
      <c r="Y10" s="2">
        <v>28</v>
      </c>
      <c r="Z10" s="14">
        <f t="shared" si="4"/>
        <v>0.84848484848484851</v>
      </c>
    </row>
    <row r="11" spans="1:26" x14ac:dyDescent="0.2">
      <c r="A11" s="17" t="s">
        <v>56</v>
      </c>
      <c r="B11" s="2">
        <v>44</v>
      </c>
      <c r="C11" s="2">
        <v>37</v>
      </c>
      <c r="D11" s="3">
        <f t="shared" si="0"/>
        <v>0.84090909090909094</v>
      </c>
      <c r="E11" s="2">
        <v>671</v>
      </c>
      <c r="F11" s="2">
        <v>187</v>
      </c>
      <c r="G11" s="14">
        <f t="shared" si="1"/>
        <v>0.27868852459016391</v>
      </c>
      <c r="H11" s="4">
        <v>4.0855614973262036</v>
      </c>
      <c r="I11" s="4">
        <v>1.3170327843560741</v>
      </c>
      <c r="J11" s="4">
        <v>4.2513368983957216</v>
      </c>
      <c r="K11" s="4">
        <v>1.2163473563360083</v>
      </c>
      <c r="L11" s="4">
        <v>4.0374331550802136</v>
      </c>
      <c r="M11" s="4">
        <v>1.3213262478674339</v>
      </c>
      <c r="N11" s="4">
        <v>4.1336898395721926</v>
      </c>
      <c r="O11" s="4">
        <v>1.3710873049908101</v>
      </c>
      <c r="P11" s="4">
        <v>4.4413407821229054</v>
      </c>
      <c r="Q11" s="4">
        <v>1.1806827157835198</v>
      </c>
      <c r="R11" s="4">
        <v>4.1550802139037435</v>
      </c>
      <c r="S11" s="4">
        <v>1.3330026615433572</v>
      </c>
      <c r="T11" s="4">
        <v>4.1840737310668308</v>
      </c>
      <c r="U11" s="2">
        <v>1</v>
      </c>
      <c r="V11" s="14">
        <f t="shared" si="2"/>
        <v>2.7027027027027029E-2</v>
      </c>
      <c r="W11" s="2">
        <v>4</v>
      </c>
      <c r="X11" s="14">
        <f t="shared" si="3"/>
        <v>0.10810810810810811</v>
      </c>
      <c r="Y11" s="2">
        <v>32</v>
      </c>
      <c r="Z11" s="14">
        <f t="shared" si="4"/>
        <v>0.86486486486486491</v>
      </c>
    </row>
    <row r="12" spans="1:26" x14ac:dyDescent="0.2">
      <c r="A12" s="17" t="s">
        <v>57</v>
      </c>
      <c r="B12" s="2">
        <v>53</v>
      </c>
      <c r="C12" s="2">
        <v>49</v>
      </c>
      <c r="D12" s="3">
        <f t="shared" si="0"/>
        <v>0.92452830188679247</v>
      </c>
      <c r="E12" s="2">
        <v>2058</v>
      </c>
      <c r="F12" s="2">
        <v>647</v>
      </c>
      <c r="G12" s="14">
        <f t="shared" si="1"/>
        <v>0.31438289601554908</v>
      </c>
      <c r="H12" s="4">
        <v>4.0993788819875778</v>
      </c>
      <c r="I12" s="4">
        <v>1.2152733000052895</v>
      </c>
      <c r="J12" s="4">
        <v>4.1744548286604362</v>
      </c>
      <c r="K12" s="4">
        <v>1.2405405313688251</v>
      </c>
      <c r="L12" s="4">
        <v>4.109004739336493</v>
      </c>
      <c r="M12" s="4">
        <v>1.2575585857114138</v>
      </c>
      <c r="N12" s="4">
        <v>4.1349206349206353</v>
      </c>
      <c r="O12" s="4">
        <v>1.357738080924989</v>
      </c>
      <c r="P12" s="4">
        <v>4.2114384748700173</v>
      </c>
      <c r="Q12" s="4">
        <v>1.5310470421424767</v>
      </c>
      <c r="R12" s="4">
        <v>4.1611893583724573</v>
      </c>
      <c r="S12" s="4">
        <v>1.3168771219705111</v>
      </c>
      <c r="T12" s="4">
        <v>4.1483978196912696</v>
      </c>
      <c r="U12" s="2">
        <v>1</v>
      </c>
      <c r="V12" s="14">
        <f t="shared" si="2"/>
        <v>2.0408163265306121E-2</v>
      </c>
      <c r="W12" s="2">
        <v>1</v>
      </c>
      <c r="X12" s="14">
        <f t="shared" si="3"/>
        <v>2.0408163265306121E-2</v>
      </c>
      <c r="Y12" s="2">
        <v>47</v>
      </c>
      <c r="Z12" s="14">
        <f t="shared" si="4"/>
        <v>0.95918367346938771</v>
      </c>
    </row>
    <row r="13" spans="1:26" x14ac:dyDescent="0.2">
      <c r="A13" s="17" t="s">
        <v>77</v>
      </c>
      <c r="B13" s="2">
        <v>56</v>
      </c>
      <c r="C13" s="2">
        <v>53</v>
      </c>
      <c r="D13" s="3">
        <f t="shared" si="0"/>
        <v>0.9464285714285714</v>
      </c>
      <c r="E13" s="2">
        <v>2518</v>
      </c>
      <c r="F13" s="2">
        <v>938</v>
      </c>
      <c r="G13" s="14">
        <f t="shared" si="1"/>
        <v>0.37251787132644959</v>
      </c>
      <c r="H13" s="4">
        <v>3.6848418756815704</v>
      </c>
      <c r="I13" s="4">
        <v>1.2476700127747178</v>
      </c>
      <c r="J13" s="4">
        <v>3.7786259541984735</v>
      </c>
      <c r="K13" s="4">
        <v>1.2856535679709997</v>
      </c>
      <c r="L13" s="4">
        <v>3.6308360477741584</v>
      </c>
      <c r="M13" s="4">
        <v>1.3801717978457284</v>
      </c>
      <c r="N13" s="4">
        <v>3.9018743109151046</v>
      </c>
      <c r="O13" s="4">
        <v>1.3047150076905625</v>
      </c>
      <c r="P13" s="4">
        <v>4.0670520231213869</v>
      </c>
      <c r="Q13" s="4">
        <v>1.4377962587867601</v>
      </c>
      <c r="R13" s="4">
        <v>3.8037077426390402</v>
      </c>
      <c r="S13" s="4">
        <v>1.2960586009224808</v>
      </c>
      <c r="T13" s="4">
        <v>3.8111563257216226</v>
      </c>
      <c r="U13" s="2">
        <v>1</v>
      </c>
      <c r="V13" s="14">
        <f t="shared" si="2"/>
        <v>1.8867924528301886E-2</v>
      </c>
      <c r="W13" s="2">
        <v>13</v>
      </c>
      <c r="X13" s="14">
        <f t="shared" si="3"/>
        <v>0.24528301886792453</v>
      </c>
      <c r="Y13" s="2">
        <v>39</v>
      </c>
      <c r="Z13" s="14">
        <f t="shared" si="4"/>
        <v>0.73584905660377353</v>
      </c>
    </row>
    <row r="14" spans="1:26" x14ac:dyDescent="0.2">
      <c r="A14" s="17" t="s">
        <v>58</v>
      </c>
      <c r="B14" s="2">
        <v>40</v>
      </c>
      <c r="C14" s="2">
        <v>39</v>
      </c>
      <c r="D14" s="3">
        <f t="shared" si="0"/>
        <v>0.97499999999999998</v>
      </c>
      <c r="E14" s="2">
        <v>1021</v>
      </c>
      <c r="F14" s="2">
        <v>338</v>
      </c>
      <c r="G14" s="14">
        <f t="shared" si="1"/>
        <v>0.33104799216454456</v>
      </c>
      <c r="H14" s="4">
        <v>3.4606060606060605</v>
      </c>
      <c r="I14" s="4">
        <v>1.4565519916990357</v>
      </c>
      <c r="J14" s="4">
        <v>3.603030303030303</v>
      </c>
      <c r="K14" s="4">
        <v>1.4259822719123885</v>
      </c>
      <c r="L14" s="4">
        <v>3.3141993957703928</v>
      </c>
      <c r="M14" s="4">
        <v>1.6118155233564935</v>
      </c>
      <c r="N14" s="4">
        <v>3.6635802469135803</v>
      </c>
      <c r="O14" s="4">
        <v>1.578032484758239</v>
      </c>
      <c r="P14" s="4">
        <v>3.6739811912225706</v>
      </c>
      <c r="Q14" s="4">
        <v>1.7230348791053742</v>
      </c>
      <c r="R14" s="4">
        <v>3.4939759036144578</v>
      </c>
      <c r="S14" s="4">
        <v>1.5729856459351153</v>
      </c>
      <c r="T14" s="4">
        <v>3.5348955168595615</v>
      </c>
      <c r="U14" s="2">
        <v>5</v>
      </c>
      <c r="V14" s="14">
        <f t="shared" si="2"/>
        <v>0.12820512820512819</v>
      </c>
      <c r="W14" s="2">
        <v>10</v>
      </c>
      <c r="X14" s="14">
        <f t="shared" si="3"/>
        <v>0.25641025641025639</v>
      </c>
      <c r="Y14" s="2">
        <v>24</v>
      </c>
      <c r="Z14" s="14">
        <f t="shared" si="4"/>
        <v>0.61538461538461542</v>
      </c>
    </row>
    <row r="15" spans="1:26" x14ac:dyDescent="0.2">
      <c r="A15" s="17" t="s">
        <v>59</v>
      </c>
      <c r="B15" s="2">
        <v>40</v>
      </c>
      <c r="C15" s="2">
        <v>33</v>
      </c>
      <c r="D15" s="3">
        <f t="shared" si="0"/>
        <v>0.82499999999999996</v>
      </c>
      <c r="E15" s="2">
        <v>257</v>
      </c>
      <c r="F15" s="2">
        <v>104</v>
      </c>
      <c r="G15" s="14">
        <f t="shared" si="1"/>
        <v>0.40466926070038911</v>
      </c>
      <c r="H15" s="4">
        <v>4.2307692307692308</v>
      </c>
      <c r="I15" s="4">
        <v>1.1080532147920759</v>
      </c>
      <c r="J15" s="4">
        <v>4.2019230769230766</v>
      </c>
      <c r="K15" s="4">
        <v>1.2647560699026077</v>
      </c>
      <c r="L15" s="4">
        <v>4.1553398058252426</v>
      </c>
      <c r="M15" s="4">
        <v>1.3266298267133341</v>
      </c>
      <c r="N15" s="4">
        <v>4.3069306930693072</v>
      </c>
      <c r="O15" s="4">
        <v>1.2307930309960791</v>
      </c>
      <c r="P15" s="4">
        <v>4.1875</v>
      </c>
      <c r="Q15" s="4">
        <v>1.5580858702097804</v>
      </c>
      <c r="R15" s="4">
        <v>4.4134615384615383</v>
      </c>
      <c r="S15" s="4">
        <v>1.1113760990132027</v>
      </c>
      <c r="T15" s="4">
        <v>4.2493207241747326</v>
      </c>
      <c r="U15" s="2">
        <v>1</v>
      </c>
      <c r="V15" s="14">
        <f t="shared" si="2"/>
        <v>3.0303030303030304E-2</v>
      </c>
      <c r="W15" s="2">
        <v>5</v>
      </c>
      <c r="X15" s="14">
        <f t="shared" si="3"/>
        <v>0.15151515151515152</v>
      </c>
      <c r="Y15" s="2">
        <v>27</v>
      </c>
      <c r="Z15" s="14">
        <f t="shared" si="4"/>
        <v>0.81818181818181823</v>
      </c>
    </row>
    <row r="16" spans="1:26" x14ac:dyDescent="0.2">
      <c r="A16" s="17" t="s">
        <v>60</v>
      </c>
      <c r="B16" s="2">
        <v>70</v>
      </c>
      <c r="C16" s="2">
        <v>57</v>
      </c>
      <c r="D16" s="3">
        <f t="shared" si="0"/>
        <v>0.81428571428571428</v>
      </c>
      <c r="E16" s="2">
        <v>2580</v>
      </c>
      <c r="F16" s="2">
        <v>1012</v>
      </c>
      <c r="G16" s="14">
        <f t="shared" si="1"/>
        <v>0.39224806201550388</v>
      </c>
      <c r="H16" s="4">
        <v>3.6163141993957706</v>
      </c>
      <c r="I16" s="4">
        <v>1.3458477474230655</v>
      </c>
      <c r="J16" s="4">
        <v>3.7780040733197557</v>
      </c>
      <c r="K16" s="4">
        <v>1.299103779516021</v>
      </c>
      <c r="L16" s="4">
        <v>3.5005086469989828</v>
      </c>
      <c r="M16" s="4">
        <v>1.4960061377657143</v>
      </c>
      <c r="N16" s="4">
        <v>3.8297655453618757</v>
      </c>
      <c r="O16" s="4">
        <v>1.4115308111016274</v>
      </c>
      <c r="P16" s="4">
        <v>4.0350492880613364</v>
      </c>
      <c r="Q16" s="4">
        <v>1.4098954883742976</v>
      </c>
      <c r="R16" s="4">
        <v>3.708375378405651</v>
      </c>
      <c r="S16" s="4">
        <v>1.3965037455996934</v>
      </c>
      <c r="T16" s="4">
        <v>3.7446695219238957</v>
      </c>
      <c r="U16" s="2">
        <v>3</v>
      </c>
      <c r="V16" s="14">
        <f t="shared" si="2"/>
        <v>5.2631578947368418E-2</v>
      </c>
      <c r="W16" s="2">
        <v>10</v>
      </c>
      <c r="X16" s="14">
        <f t="shared" si="3"/>
        <v>0.17543859649122806</v>
      </c>
      <c r="Y16" s="2">
        <v>44</v>
      </c>
      <c r="Z16" s="14">
        <f t="shared" si="4"/>
        <v>0.77192982456140347</v>
      </c>
    </row>
    <row r="17" spans="1:26" x14ac:dyDescent="0.2">
      <c r="A17" s="17" t="s">
        <v>61</v>
      </c>
      <c r="B17" s="2">
        <v>41</v>
      </c>
      <c r="C17" s="2">
        <v>38</v>
      </c>
      <c r="D17" s="3">
        <f t="shared" si="0"/>
        <v>0.92682926829268297</v>
      </c>
      <c r="E17" s="2">
        <v>1202</v>
      </c>
      <c r="F17" s="2">
        <v>470</v>
      </c>
      <c r="G17" s="14">
        <f t="shared" si="1"/>
        <v>0.39101497504159732</v>
      </c>
      <c r="H17" s="4">
        <v>3.4793926247288502</v>
      </c>
      <c r="I17" s="4">
        <v>1.577735188789769</v>
      </c>
      <c r="J17" s="4">
        <v>3.5865800865800868</v>
      </c>
      <c r="K17" s="4">
        <v>1.504899299415525</v>
      </c>
      <c r="L17" s="4">
        <v>3.3225108225108224</v>
      </c>
      <c r="M17" s="4">
        <v>1.6260794095266458</v>
      </c>
      <c r="N17" s="4">
        <v>3.594360086767896</v>
      </c>
      <c r="O17" s="4">
        <v>1.5681235922242946</v>
      </c>
      <c r="P17" s="4">
        <v>3.6802721088435373</v>
      </c>
      <c r="Q17" s="4">
        <v>1.7015490050826005</v>
      </c>
      <c r="R17" s="4">
        <v>3.5956521739130434</v>
      </c>
      <c r="S17" s="4">
        <v>1.5943741673481935</v>
      </c>
      <c r="T17" s="4">
        <v>3.5431279838907059</v>
      </c>
      <c r="U17" s="2">
        <v>4</v>
      </c>
      <c r="V17" s="14">
        <f t="shared" si="2"/>
        <v>0.10526315789473684</v>
      </c>
      <c r="W17" s="2">
        <v>10</v>
      </c>
      <c r="X17" s="14">
        <f t="shared" si="3"/>
        <v>0.26315789473684209</v>
      </c>
      <c r="Y17" s="2">
        <v>24</v>
      </c>
      <c r="Z17" s="14">
        <f t="shared" si="4"/>
        <v>0.63157894736842102</v>
      </c>
    </row>
    <row r="18" spans="1:26" x14ac:dyDescent="0.2">
      <c r="A18" s="17" t="s">
        <v>62</v>
      </c>
      <c r="B18" s="2">
        <v>42</v>
      </c>
      <c r="C18" s="2">
        <v>41</v>
      </c>
      <c r="D18" s="3">
        <f t="shared" si="0"/>
        <v>0.97619047619047616</v>
      </c>
      <c r="E18" s="2">
        <v>1566</v>
      </c>
      <c r="F18" s="2">
        <v>705</v>
      </c>
      <c r="G18" s="14">
        <f t="shared" si="1"/>
        <v>0.45019157088122608</v>
      </c>
      <c r="H18" s="4">
        <v>3.3362445414847159</v>
      </c>
      <c r="I18" s="4">
        <v>1.4684870096622211</v>
      </c>
      <c r="J18" s="4">
        <v>3.6330409356725144</v>
      </c>
      <c r="K18" s="4">
        <v>1.4393005433052239</v>
      </c>
      <c r="L18" s="4">
        <v>3.3254786450662741</v>
      </c>
      <c r="M18" s="4">
        <v>1.5076350521601694</v>
      </c>
      <c r="N18" s="4">
        <v>3.6833578792341677</v>
      </c>
      <c r="O18" s="4">
        <v>1.4838968191770066</v>
      </c>
      <c r="P18" s="4">
        <v>3.7575757575757578</v>
      </c>
      <c r="Q18" s="4">
        <v>1.6849036126580381</v>
      </c>
      <c r="R18" s="4">
        <v>3.5469208211143695</v>
      </c>
      <c r="S18" s="4">
        <v>1.497427325708095</v>
      </c>
      <c r="T18" s="4">
        <v>3.5471030966912998</v>
      </c>
      <c r="U18" s="2">
        <v>2</v>
      </c>
      <c r="V18" s="14">
        <f t="shared" si="2"/>
        <v>4.878048780487805E-2</v>
      </c>
      <c r="W18" s="2">
        <v>16</v>
      </c>
      <c r="X18" s="14">
        <f t="shared" si="3"/>
        <v>0.3902439024390244</v>
      </c>
      <c r="Y18" s="2">
        <v>23</v>
      </c>
      <c r="Z18" s="14">
        <f t="shared" si="4"/>
        <v>0.56097560975609762</v>
      </c>
    </row>
    <row r="19" spans="1:26" x14ac:dyDescent="0.2">
      <c r="A19" s="17" t="s">
        <v>63</v>
      </c>
      <c r="B19" s="2">
        <v>47</v>
      </c>
      <c r="C19" s="2">
        <v>40</v>
      </c>
      <c r="D19" s="3">
        <f t="shared" si="0"/>
        <v>0.85106382978723405</v>
      </c>
      <c r="E19" s="2">
        <v>2345</v>
      </c>
      <c r="F19" s="2">
        <v>902</v>
      </c>
      <c r="G19" s="14">
        <f t="shared" si="1"/>
        <v>0.38464818763326225</v>
      </c>
      <c r="H19" s="4">
        <v>3.5757918552036201</v>
      </c>
      <c r="I19" s="4">
        <v>1.3956419573257208</v>
      </c>
      <c r="J19" s="4">
        <v>3.6458569807037455</v>
      </c>
      <c r="K19" s="4">
        <v>1.4204302237108759</v>
      </c>
      <c r="L19" s="4">
        <v>3.384180790960452</v>
      </c>
      <c r="M19" s="4">
        <v>1.5061632547911543</v>
      </c>
      <c r="N19" s="4">
        <v>3.6354285714285712</v>
      </c>
      <c r="O19" s="4">
        <v>1.5175184919218008</v>
      </c>
      <c r="P19" s="4">
        <v>3.8828502415458939</v>
      </c>
      <c r="Q19" s="4">
        <v>1.4890314298458798</v>
      </c>
      <c r="R19" s="4">
        <v>3.6425339366515836</v>
      </c>
      <c r="S19" s="4">
        <v>1.4970869123342703</v>
      </c>
      <c r="T19" s="4">
        <v>3.6277737294156442</v>
      </c>
      <c r="U19" s="2">
        <v>2</v>
      </c>
      <c r="V19" s="14">
        <f t="shared" si="2"/>
        <v>0.05</v>
      </c>
      <c r="W19" s="2">
        <v>9</v>
      </c>
      <c r="X19" s="14">
        <f t="shared" si="3"/>
        <v>0.22500000000000001</v>
      </c>
      <c r="Y19" s="2">
        <v>29</v>
      </c>
      <c r="Z19" s="14">
        <f t="shared" si="4"/>
        <v>0.72499999999999998</v>
      </c>
    </row>
    <row r="20" spans="1:26" x14ac:dyDescent="0.2">
      <c r="A20" s="17" t="s">
        <v>64</v>
      </c>
      <c r="B20" s="2">
        <v>54</v>
      </c>
      <c r="C20" s="2">
        <v>50</v>
      </c>
      <c r="D20" s="3">
        <f t="shared" si="0"/>
        <v>0.92592592592592593</v>
      </c>
      <c r="E20" s="2">
        <v>2570</v>
      </c>
      <c r="F20" s="2">
        <v>794</v>
      </c>
      <c r="G20" s="14">
        <f t="shared" si="1"/>
        <v>0.30894941634241246</v>
      </c>
      <c r="H20" s="4">
        <v>3.9464285714285716</v>
      </c>
      <c r="I20" s="4">
        <v>1.2149294793718453</v>
      </c>
      <c r="J20" s="4">
        <v>4.0592783505154637</v>
      </c>
      <c r="K20" s="4">
        <v>1.2522357790336394</v>
      </c>
      <c r="L20" s="4">
        <v>3.9157088122605366</v>
      </c>
      <c r="M20" s="4">
        <v>1.3553138676362595</v>
      </c>
      <c r="N20" s="4">
        <v>4.186462324393359</v>
      </c>
      <c r="O20" s="4">
        <v>1.2917090032798333</v>
      </c>
      <c r="P20" s="4">
        <v>4.3658210947930574</v>
      </c>
      <c r="Q20" s="4">
        <v>1.2998174594315866</v>
      </c>
      <c r="R20" s="4">
        <v>4.1098339719029378</v>
      </c>
      <c r="S20" s="4">
        <v>1.2411086735910153</v>
      </c>
      <c r="T20" s="4">
        <v>4.0972555208823209</v>
      </c>
      <c r="U20" s="2">
        <v>0</v>
      </c>
      <c r="V20" s="14">
        <f t="shared" si="2"/>
        <v>0</v>
      </c>
      <c r="W20" s="2">
        <v>3</v>
      </c>
      <c r="X20" s="14">
        <f t="shared" si="3"/>
        <v>0.06</v>
      </c>
      <c r="Y20" s="2">
        <v>47</v>
      </c>
      <c r="Z20" s="14">
        <f t="shared" si="4"/>
        <v>0.94</v>
      </c>
    </row>
    <row r="21" spans="1:26" x14ac:dyDescent="0.2">
      <c r="A21" s="17" t="s">
        <v>65</v>
      </c>
      <c r="B21" s="2">
        <v>42</v>
      </c>
      <c r="C21" s="2">
        <v>34</v>
      </c>
      <c r="D21" s="3">
        <f t="shared" si="0"/>
        <v>0.80952380952380953</v>
      </c>
      <c r="E21" s="2">
        <v>416</v>
      </c>
      <c r="F21" s="2">
        <v>150</v>
      </c>
      <c r="G21" s="14">
        <f t="shared" si="1"/>
        <v>0.36057692307692307</v>
      </c>
      <c r="H21" s="4">
        <v>3.6190476190476191</v>
      </c>
      <c r="I21" s="4">
        <v>1.4302664438686314</v>
      </c>
      <c r="J21" s="4">
        <v>3.5202702702702702</v>
      </c>
      <c r="K21" s="4">
        <v>1.4821825908367423</v>
      </c>
      <c r="L21" s="4">
        <v>3.523489932885906</v>
      </c>
      <c r="M21" s="4">
        <v>1.5359823541068753</v>
      </c>
      <c r="N21" s="4">
        <v>3.7619047619047619</v>
      </c>
      <c r="O21" s="4">
        <v>1.3765816971577716</v>
      </c>
      <c r="P21" s="4">
        <v>3.8014184397163122</v>
      </c>
      <c r="Q21" s="4">
        <v>1.6484618724999738</v>
      </c>
      <c r="R21" s="4">
        <v>3.5302013422818792</v>
      </c>
      <c r="S21" s="4">
        <v>1.5270402700041679</v>
      </c>
      <c r="T21" s="4">
        <v>3.6260553943511247</v>
      </c>
      <c r="U21" s="2">
        <v>1</v>
      </c>
      <c r="V21" s="14">
        <f t="shared" si="2"/>
        <v>2.9411764705882353E-2</v>
      </c>
      <c r="W21" s="2">
        <v>12</v>
      </c>
      <c r="X21" s="14">
        <f t="shared" si="3"/>
        <v>0.35294117647058826</v>
      </c>
      <c r="Y21" s="2">
        <v>21</v>
      </c>
      <c r="Z21" s="14">
        <f t="shared" si="4"/>
        <v>0.61764705882352944</v>
      </c>
    </row>
    <row r="22" spans="1:26" x14ac:dyDescent="0.2">
      <c r="A22" s="17" t="s">
        <v>66</v>
      </c>
      <c r="B22" s="2">
        <v>35</v>
      </c>
      <c r="C22" s="2">
        <v>26</v>
      </c>
      <c r="D22" s="3">
        <f t="shared" si="0"/>
        <v>0.74285714285714288</v>
      </c>
      <c r="E22" s="2">
        <v>551</v>
      </c>
      <c r="F22" s="2">
        <v>230</v>
      </c>
      <c r="G22" s="14">
        <f t="shared" si="1"/>
        <v>0.41742286751361163</v>
      </c>
      <c r="H22" s="4">
        <v>3.5398230088495577</v>
      </c>
      <c r="I22" s="4">
        <v>1.5027997470208789</v>
      </c>
      <c r="J22" s="4">
        <v>3.3555555555555556</v>
      </c>
      <c r="K22" s="4">
        <v>1.6791201399674907</v>
      </c>
      <c r="L22" s="4">
        <v>3.3555555555555556</v>
      </c>
      <c r="M22" s="4">
        <v>1.5889624247607581</v>
      </c>
      <c r="N22" s="4">
        <v>3.9583333333333335</v>
      </c>
      <c r="O22" s="4">
        <v>1.4477327904548338</v>
      </c>
      <c r="P22" s="4">
        <v>3.8571428571428572</v>
      </c>
      <c r="Q22" s="4">
        <v>1.5677892363267574</v>
      </c>
      <c r="R22" s="4">
        <v>3.6964285714285716</v>
      </c>
      <c r="S22" s="4">
        <v>1.5113281404904457</v>
      </c>
      <c r="T22" s="4">
        <v>3.6271398136442392</v>
      </c>
      <c r="U22" s="2">
        <v>0</v>
      </c>
      <c r="V22" s="14">
        <f t="shared" si="2"/>
        <v>0</v>
      </c>
      <c r="W22" s="2">
        <v>10</v>
      </c>
      <c r="X22" s="14">
        <f t="shared" si="3"/>
        <v>0.38461538461538464</v>
      </c>
      <c r="Y22" s="2">
        <v>16</v>
      </c>
      <c r="Z22" s="14">
        <f t="shared" si="4"/>
        <v>0.61538461538461542</v>
      </c>
    </row>
    <row r="23" spans="1:26" x14ac:dyDescent="0.2">
      <c r="A23" s="17" t="s">
        <v>78</v>
      </c>
      <c r="B23" s="2">
        <v>9</v>
      </c>
      <c r="C23" s="2">
        <v>7</v>
      </c>
      <c r="D23" s="3">
        <f t="shared" si="0"/>
        <v>0.77777777777777779</v>
      </c>
      <c r="E23" s="2">
        <v>137</v>
      </c>
      <c r="F23" s="2">
        <v>45</v>
      </c>
      <c r="G23" s="14">
        <f t="shared" si="1"/>
        <v>0.32846715328467152</v>
      </c>
      <c r="H23" s="4">
        <v>3.4888888888888889</v>
      </c>
      <c r="I23" s="4">
        <v>1.5612090626734578</v>
      </c>
      <c r="J23" s="4">
        <v>3.1555555555555554</v>
      </c>
      <c r="K23" s="4">
        <v>1.7831988054611239</v>
      </c>
      <c r="L23" s="4">
        <v>3.2888888888888888</v>
      </c>
      <c r="M23" s="4">
        <v>1.4241779482504386</v>
      </c>
      <c r="N23" s="4">
        <v>3.0714285714285716</v>
      </c>
      <c r="O23" s="4">
        <v>1.9177331275315801</v>
      </c>
      <c r="P23" s="4">
        <v>3.7619047619047619</v>
      </c>
      <c r="Q23" s="4">
        <v>1.6499744833137653</v>
      </c>
      <c r="R23" s="4">
        <v>3.1111111111111112</v>
      </c>
      <c r="S23" s="4">
        <v>1.5986105077709065</v>
      </c>
      <c r="T23" s="4">
        <v>3.3129629629629629</v>
      </c>
      <c r="U23" s="2">
        <v>1</v>
      </c>
      <c r="V23" s="14">
        <f t="shared" si="2"/>
        <v>0.14285714285714285</v>
      </c>
      <c r="W23" s="2">
        <v>3</v>
      </c>
      <c r="X23" s="14">
        <f t="shared" si="3"/>
        <v>0.42857142857142855</v>
      </c>
      <c r="Y23" s="2">
        <v>3</v>
      </c>
      <c r="Z23" s="14">
        <f t="shared" si="4"/>
        <v>0.42857142857142855</v>
      </c>
    </row>
    <row r="24" spans="1:26" x14ac:dyDescent="0.2">
      <c r="A24" s="17" t="s">
        <v>67</v>
      </c>
      <c r="B24" s="2">
        <v>44</v>
      </c>
      <c r="C24" s="2">
        <v>38</v>
      </c>
      <c r="D24" s="3">
        <f t="shared" si="0"/>
        <v>0.86363636363636365</v>
      </c>
      <c r="E24" s="2">
        <v>2184</v>
      </c>
      <c r="F24" s="2">
        <v>797</v>
      </c>
      <c r="G24" s="14">
        <f t="shared" si="1"/>
        <v>0.36492673992673991</v>
      </c>
      <c r="H24" s="4">
        <v>3.7184713375796177</v>
      </c>
      <c r="I24" s="4">
        <v>1.2167947636907688</v>
      </c>
      <c r="J24" s="4">
        <v>3.7752234993614304</v>
      </c>
      <c r="K24" s="4">
        <v>1.286582009977786</v>
      </c>
      <c r="L24" s="4">
        <v>3.4462915601023019</v>
      </c>
      <c r="M24" s="4">
        <v>1.4828271115233742</v>
      </c>
      <c r="N24" s="4">
        <v>3.859154929577465</v>
      </c>
      <c r="O24" s="4">
        <v>1.3351783911606954</v>
      </c>
      <c r="P24" s="4">
        <v>3.8744939271255059</v>
      </c>
      <c r="Q24" s="4">
        <v>1.5304688979519336</v>
      </c>
      <c r="R24" s="4">
        <v>3.7844387755102042</v>
      </c>
      <c r="S24" s="4">
        <v>1.2996561845483479</v>
      </c>
      <c r="T24" s="4">
        <v>3.7430123382094203</v>
      </c>
      <c r="U24" s="2">
        <v>0</v>
      </c>
      <c r="V24" s="14">
        <f t="shared" si="2"/>
        <v>0</v>
      </c>
      <c r="W24" s="2">
        <v>9</v>
      </c>
      <c r="X24" s="14">
        <f t="shared" si="3"/>
        <v>0.23684210526315788</v>
      </c>
      <c r="Y24" s="2">
        <v>29</v>
      </c>
      <c r="Z24" s="14">
        <f t="shared" si="4"/>
        <v>0.76315789473684215</v>
      </c>
    </row>
    <row r="25" spans="1:26" x14ac:dyDescent="0.2">
      <c r="A25" s="17" t="s">
        <v>68</v>
      </c>
      <c r="B25" s="2">
        <v>40</v>
      </c>
      <c r="C25" s="2">
        <v>36</v>
      </c>
      <c r="D25" s="3">
        <f t="shared" si="0"/>
        <v>0.9</v>
      </c>
      <c r="E25" s="2">
        <v>1293</v>
      </c>
      <c r="F25" s="2">
        <v>439</v>
      </c>
      <c r="G25" s="14">
        <f t="shared" si="1"/>
        <v>0.33952049497293119</v>
      </c>
      <c r="H25" s="4">
        <v>3.6050808314087761</v>
      </c>
      <c r="I25" s="4">
        <v>1.5134190062102977</v>
      </c>
      <c r="J25" s="4">
        <v>3.6241299303944317</v>
      </c>
      <c r="K25" s="4">
        <v>1.5089724277567151</v>
      </c>
      <c r="L25" s="4">
        <v>3.4592074592074593</v>
      </c>
      <c r="M25" s="4">
        <v>1.6873194818892245</v>
      </c>
      <c r="N25" s="4">
        <v>3.6833333333333331</v>
      </c>
      <c r="O25" s="4">
        <v>1.5912074439474653</v>
      </c>
      <c r="P25" s="4">
        <v>3.890274314214464</v>
      </c>
      <c r="Q25" s="4">
        <v>1.6455789785250636</v>
      </c>
      <c r="R25" s="4">
        <v>3.5920745920745922</v>
      </c>
      <c r="S25" s="4">
        <v>1.667174181491655</v>
      </c>
      <c r="T25" s="4">
        <v>3.6423500767721761</v>
      </c>
      <c r="U25" s="2">
        <v>1</v>
      </c>
      <c r="V25" s="14">
        <f t="shared" si="2"/>
        <v>2.7777777777777776E-2</v>
      </c>
      <c r="W25" s="2">
        <v>12</v>
      </c>
      <c r="X25" s="14">
        <f t="shared" si="3"/>
        <v>0.33333333333333331</v>
      </c>
      <c r="Y25" s="2">
        <v>23</v>
      </c>
      <c r="Z25" s="14">
        <f t="shared" si="4"/>
        <v>0.63888888888888884</v>
      </c>
    </row>
    <row r="26" spans="1:26" x14ac:dyDescent="0.2">
      <c r="A26" s="17" t="s">
        <v>69</v>
      </c>
      <c r="B26" s="2">
        <v>54</v>
      </c>
      <c r="C26" s="2">
        <v>49</v>
      </c>
      <c r="D26" s="3">
        <f t="shared" si="0"/>
        <v>0.90740740740740744</v>
      </c>
      <c r="E26" s="2">
        <v>2409</v>
      </c>
      <c r="F26" s="2">
        <v>876</v>
      </c>
      <c r="G26" s="14">
        <f t="shared" si="1"/>
        <v>0.36363636363636365</v>
      </c>
      <c r="H26" s="4">
        <v>3.649592549476135</v>
      </c>
      <c r="I26" s="4">
        <v>1.3857110287631402</v>
      </c>
      <c r="J26" s="4">
        <v>3.8491879350348026</v>
      </c>
      <c r="K26" s="4">
        <v>1.3209622507003334</v>
      </c>
      <c r="L26" s="4">
        <v>3.4293981481481484</v>
      </c>
      <c r="M26" s="4">
        <v>1.5168781164632643</v>
      </c>
      <c r="N26" s="4">
        <v>3.8454332552693207</v>
      </c>
      <c r="O26" s="4">
        <v>1.4165315986118443</v>
      </c>
      <c r="P26" s="4">
        <v>4.0074257425742577</v>
      </c>
      <c r="Q26" s="4">
        <v>1.5262898319888032</v>
      </c>
      <c r="R26" s="4">
        <v>3.6261574074074074</v>
      </c>
      <c r="S26" s="4">
        <v>1.5140320277285884</v>
      </c>
      <c r="T26" s="4">
        <v>3.7345325063183457</v>
      </c>
      <c r="U26" s="2">
        <v>1</v>
      </c>
      <c r="V26" s="14">
        <f t="shared" si="2"/>
        <v>2.0408163265306121E-2</v>
      </c>
      <c r="W26" s="2">
        <v>10</v>
      </c>
      <c r="X26" s="14">
        <f t="shared" si="3"/>
        <v>0.20408163265306123</v>
      </c>
      <c r="Y26" s="2">
        <v>38</v>
      </c>
      <c r="Z26" s="14">
        <f t="shared" si="4"/>
        <v>0.77551020408163263</v>
      </c>
    </row>
    <row r="27" spans="1:26" x14ac:dyDescent="0.2">
      <c r="A27" s="17" t="s">
        <v>70</v>
      </c>
      <c r="B27" s="2">
        <v>41</v>
      </c>
      <c r="C27" s="2">
        <v>41</v>
      </c>
      <c r="D27" s="3">
        <f t="shared" si="0"/>
        <v>1</v>
      </c>
      <c r="E27" s="2">
        <v>1196</v>
      </c>
      <c r="F27" s="2">
        <v>547</v>
      </c>
      <c r="G27" s="14">
        <f t="shared" si="1"/>
        <v>0.45735785953177255</v>
      </c>
      <c r="H27" s="4">
        <v>4.2607879924953096</v>
      </c>
      <c r="I27" s="4">
        <v>0.94665067379758105</v>
      </c>
      <c r="J27" s="4">
        <v>4.1893382352941178</v>
      </c>
      <c r="K27" s="4">
        <v>1.059464197746677</v>
      </c>
      <c r="L27" s="4">
        <v>4.1698113207547172</v>
      </c>
      <c r="M27" s="4">
        <v>1.1426736970559137</v>
      </c>
      <c r="N27" s="4">
        <v>4.2592592592592595</v>
      </c>
      <c r="O27" s="4">
        <v>1.08258580682313</v>
      </c>
      <c r="P27" s="4">
        <v>4.3189493433395869</v>
      </c>
      <c r="Q27" s="4">
        <v>1.1303890238203125</v>
      </c>
      <c r="R27" s="4">
        <v>4.1623134328358207</v>
      </c>
      <c r="S27" s="4">
        <v>1.2447112275118228</v>
      </c>
      <c r="T27" s="4">
        <v>4.2267432639964682</v>
      </c>
      <c r="U27" s="2">
        <v>0</v>
      </c>
      <c r="V27" s="14">
        <f t="shared" si="2"/>
        <v>0</v>
      </c>
      <c r="W27" s="2">
        <v>4</v>
      </c>
      <c r="X27" s="14">
        <f t="shared" si="3"/>
        <v>9.7560975609756101E-2</v>
      </c>
      <c r="Y27" s="2">
        <v>37</v>
      </c>
      <c r="Z27" s="14">
        <f t="shared" si="4"/>
        <v>0.90243902439024393</v>
      </c>
    </row>
    <row r="28" spans="1:26" x14ac:dyDescent="0.2">
      <c r="A28" s="17" t="s">
        <v>71</v>
      </c>
      <c r="B28" s="2">
        <v>26</v>
      </c>
      <c r="C28" s="2">
        <v>21</v>
      </c>
      <c r="D28" s="3">
        <f t="shared" si="0"/>
        <v>0.80769230769230771</v>
      </c>
      <c r="E28" s="2">
        <v>975</v>
      </c>
      <c r="F28" s="2">
        <v>208</v>
      </c>
      <c r="G28" s="14">
        <f t="shared" si="1"/>
        <v>0.21333333333333335</v>
      </c>
      <c r="H28" s="4">
        <v>4.3381642512077292</v>
      </c>
      <c r="I28" s="4">
        <v>1.0341933266890899</v>
      </c>
      <c r="J28" s="4">
        <v>4.3719806763285023</v>
      </c>
      <c r="K28" s="4">
        <v>1.1456068216958406</v>
      </c>
      <c r="L28" s="4">
        <v>4.454106280193237</v>
      </c>
      <c r="M28" s="4">
        <v>1.0223569039895624</v>
      </c>
      <c r="N28" s="4">
        <v>4.4773869346733672</v>
      </c>
      <c r="O28" s="4">
        <v>1.0769584959740355</v>
      </c>
      <c r="P28" s="4">
        <v>4.333333333333333</v>
      </c>
      <c r="Q28" s="4">
        <v>1.4774102736718968</v>
      </c>
      <c r="R28" s="4">
        <v>4.4057971014492754</v>
      </c>
      <c r="S28" s="4">
        <v>1.1531153317604761</v>
      </c>
      <c r="T28" s="4">
        <v>4.3967947628642401</v>
      </c>
      <c r="U28" s="2">
        <v>0</v>
      </c>
      <c r="V28" s="14">
        <f t="shared" si="2"/>
        <v>0</v>
      </c>
      <c r="W28" s="2">
        <v>1</v>
      </c>
      <c r="X28" s="14">
        <f t="shared" si="3"/>
        <v>4.7619047619047616E-2</v>
      </c>
      <c r="Y28" s="2">
        <v>20</v>
      </c>
      <c r="Z28" s="14">
        <f t="shared" si="4"/>
        <v>0.95238095238095233</v>
      </c>
    </row>
    <row r="29" spans="1:26" x14ac:dyDescent="0.2">
      <c r="A29" s="17" t="s">
        <v>72</v>
      </c>
      <c r="B29" s="2">
        <v>31</v>
      </c>
      <c r="C29" s="2">
        <v>27</v>
      </c>
      <c r="D29" s="3">
        <f t="shared" si="0"/>
        <v>0.87096774193548387</v>
      </c>
      <c r="E29" s="2">
        <v>3636</v>
      </c>
      <c r="F29" s="2">
        <v>1242</v>
      </c>
      <c r="G29" s="14">
        <f t="shared" si="1"/>
        <v>0.34158415841584161</v>
      </c>
      <c r="H29" s="4">
        <v>4.0742251223491026</v>
      </c>
      <c r="I29" s="4">
        <v>1.1973595146144447</v>
      </c>
      <c r="J29" s="4">
        <v>4.0457516339869279</v>
      </c>
      <c r="K29" s="4">
        <v>1.2888089630869999</v>
      </c>
      <c r="L29" s="4">
        <v>4.0319672131147541</v>
      </c>
      <c r="M29" s="4">
        <v>1.2647013345846456</v>
      </c>
      <c r="N29" s="4">
        <v>4.0724279835390949</v>
      </c>
      <c r="O29" s="4">
        <v>1.386456714777291</v>
      </c>
      <c r="P29" s="4">
        <v>3.94</v>
      </c>
      <c r="Q29" s="4">
        <v>1.7219364895812612</v>
      </c>
      <c r="R29" s="4">
        <v>4.1038430089942768</v>
      </c>
      <c r="S29" s="4">
        <v>1.28436778370199</v>
      </c>
      <c r="T29" s="4">
        <v>4.0447024936640261</v>
      </c>
      <c r="U29" s="2">
        <v>0</v>
      </c>
      <c r="V29" s="14">
        <f t="shared" si="2"/>
        <v>0</v>
      </c>
      <c r="W29" s="2">
        <v>3</v>
      </c>
      <c r="X29" s="14">
        <f t="shared" si="3"/>
        <v>0.1111111111111111</v>
      </c>
      <c r="Y29" s="2">
        <v>24</v>
      </c>
      <c r="Z29" s="14">
        <f t="shared" si="4"/>
        <v>0.88888888888888884</v>
      </c>
    </row>
    <row r="30" spans="1:26" x14ac:dyDescent="0.2">
      <c r="A30" s="17" t="s">
        <v>73</v>
      </c>
      <c r="B30" s="2">
        <v>37</v>
      </c>
      <c r="C30" s="2">
        <v>35</v>
      </c>
      <c r="D30" s="3">
        <f t="shared" si="0"/>
        <v>0.94594594594594594</v>
      </c>
      <c r="E30" s="2">
        <v>5915</v>
      </c>
      <c r="F30" s="2">
        <v>1892</v>
      </c>
      <c r="G30" s="14">
        <f t="shared" si="1"/>
        <v>0.3198647506339814</v>
      </c>
      <c r="H30" s="4">
        <v>3.9818376068376069</v>
      </c>
      <c r="I30" s="4">
        <v>1.2196902461020123</v>
      </c>
      <c r="J30" s="4">
        <v>4.0636704119850187</v>
      </c>
      <c r="K30" s="4">
        <v>1.2237442151698017</v>
      </c>
      <c r="L30" s="4">
        <v>3.9623858140784525</v>
      </c>
      <c r="M30" s="4">
        <v>1.2921115100072731</v>
      </c>
      <c r="N30" s="4">
        <v>3.9584017515051997</v>
      </c>
      <c r="O30" s="4">
        <v>1.3862172702845128</v>
      </c>
      <c r="P30" s="4">
        <v>4.071387778412336</v>
      </c>
      <c r="Q30" s="4">
        <v>1.5649877275097914</v>
      </c>
      <c r="R30" s="4">
        <v>4.040149892933619</v>
      </c>
      <c r="S30" s="4">
        <v>1.3104149483732939</v>
      </c>
      <c r="T30" s="4">
        <v>4.0129722092920384</v>
      </c>
      <c r="U30" s="2">
        <v>0</v>
      </c>
      <c r="V30" s="14">
        <f t="shared" si="2"/>
        <v>0</v>
      </c>
      <c r="W30" s="2">
        <v>3</v>
      </c>
      <c r="X30" s="14">
        <f t="shared" si="3"/>
        <v>8.5714285714285715E-2</v>
      </c>
      <c r="Y30" s="2">
        <v>32</v>
      </c>
      <c r="Z30" s="14">
        <f t="shared" si="4"/>
        <v>0.91428571428571426</v>
      </c>
    </row>
    <row r="31" spans="1:26" x14ac:dyDescent="0.2">
      <c r="A31" s="17" t="s">
        <v>74</v>
      </c>
      <c r="B31" s="2">
        <v>48</v>
      </c>
      <c r="C31" s="2">
        <v>46</v>
      </c>
      <c r="D31" s="3">
        <f t="shared" si="0"/>
        <v>0.95833333333333337</v>
      </c>
      <c r="E31" s="2">
        <v>2562</v>
      </c>
      <c r="F31" s="2">
        <v>854</v>
      </c>
      <c r="G31" s="14">
        <f t="shared" si="1"/>
        <v>0.33333333333333331</v>
      </c>
      <c r="H31" s="4">
        <v>3.8099762470308787</v>
      </c>
      <c r="I31" s="4">
        <v>1.3600361082868946</v>
      </c>
      <c r="J31" s="4">
        <v>3.9400479616306954</v>
      </c>
      <c r="K31" s="4">
        <v>1.2885134785836112</v>
      </c>
      <c r="L31" s="4">
        <v>3.5765124555160144</v>
      </c>
      <c r="M31" s="4">
        <v>1.5480487091694064</v>
      </c>
      <c r="N31" s="4">
        <v>4.0549169859514684</v>
      </c>
      <c r="O31" s="4">
        <v>1.3525757230004682</v>
      </c>
      <c r="P31" s="4">
        <v>4.2111959287531811</v>
      </c>
      <c r="Q31" s="4">
        <v>1.4797751059234618</v>
      </c>
      <c r="R31" s="4">
        <v>3.8194774346793348</v>
      </c>
      <c r="S31" s="4">
        <v>1.4485059628667305</v>
      </c>
      <c r="T31" s="4">
        <v>3.9020211689269289</v>
      </c>
      <c r="U31" s="2">
        <v>0</v>
      </c>
      <c r="V31" s="14">
        <f t="shared" si="2"/>
        <v>0</v>
      </c>
      <c r="W31" s="2">
        <v>8</v>
      </c>
      <c r="X31" s="14">
        <f t="shared" si="3"/>
        <v>0.17391304347826086</v>
      </c>
      <c r="Y31" s="2">
        <v>38</v>
      </c>
      <c r="Z31" s="14">
        <f t="shared" si="4"/>
        <v>0.82608695652173914</v>
      </c>
    </row>
    <row r="32" spans="1:26" x14ac:dyDescent="0.2">
      <c r="A32" s="17" t="s">
        <v>75</v>
      </c>
      <c r="B32" s="2">
        <v>51</v>
      </c>
      <c r="C32" s="2">
        <v>48</v>
      </c>
      <c r="D32" s="3">
        <f t="shared" si="0"/>
        <v>0.94117647058823528</v>
      </c>
      <c r="E32" s="2">
        <v>6764</v>
      </c>
      <c r="F32" s="2">
        <v>1417</v>
      </c>
      <c r="G32" s="14">
        <f t="shared" si="1"/>
        <v>0.20949142519219396</v>
      </c>
      <c r="H32" s="4">
        <v>4.1448126801152734</v>
      </c>
      <c r="I32" s="4">
        <v>1.0618550551316994</v>
      </c>
      <c r="J32" s="4">
        <v>3.9612347451543433</v>
      </c>
      <c r="K32" s="4">
        <v>1.2752920209414642</v>
      </c>
      <c r="L32" s="4">
        <v>3.9562096195262026</v>
      </c>
      <c r="M32" s="4">
        <v>1.2765369333611092</v>
      </c>
      <c r="N32" s="4">
        <v>4.1879971077368037</v>
      </c>
      <c r="O32" s="4">
        <v>1.152333802535664</v>
      </c>
      <c r="P32" s="4">
        <v>4.326732673267327</v>
      </c>
      <c r="Q32" s="4">
        <v>1.2143802002287245</v>
      </c>
      <c r="R32" s="4">
        <v>3.932616487455197</v>
      </c>
      <c r="S32" s="4">
        <v>1.3666623959873987</v>
      </c>
      <c r="T32" s="4">
        <v>4.0849338855425241</v>
      </c>
      <c r="U32" s="2">
        <v>1</v>
      </c>
      <c r="V32" s="14">
        <f t="shared" si="2"/>
        <v>2.0833333333333332E-2</v>
      </c>
      <c r="W32" s="2">
        <v>4</v>
      </c>
      <c r="X32" s="14">
        <f t="shared" si="3"/>
        <v>8.3333333333333329E-2</v>
      </c>
      <c r="Y32" s="2">
        <v>43</v>
      </c>
      <c r="Z32" s="14">
        <f t="shared" si="4"/>
        <v>0.89583333333333337</v>
      </c>
    </row>
    <row r="33" spans="1:26" ht="14.25" customHeight="1" x14ac:dyDescent="0.2">
      <c r="A33" s="17" t="s">
        <v>76</v>
      </c>
      <c r="B33" s="2">
        <v>47</v>
      </c>
      <c r="C33" s="2">
        <v>42</v>
      </c>
      <c r="D33" s="3">
        <f t="shared" si="0"/>
        <v>0.8936170212765957</v>
      </c>
      <c r="E33" s="2">
        <v>2458</v>
      </c>
      <c r="F33" s="2">
        <v>755</v>
      </c>
      <c r="G33" s="14">
        <f t="shared" si="1"/>
        <v>0.30716029292107405</v>
      </c>
      <c r="H33" s="4">
        <v>4.0013550135501355</v>
      </c>
      <c r="I33" s="4">
        <v>1.3388053591428213</v>
      </c>
      <c r="J33" s="4">
        <v>4.1945578231292515</v>
      </c>
      <c r="K33" s="4">
        <v>1.1514581629149552</v>
      </c>
      <c r="L33" s="4">
        <v>3.9562243502051984</v>
      </c>
      <c r="M33" s="4">
        <v>1.3234446437008625</v>
      </c>
      <c r="N33" s="4">
        <v>4.2344827586206897</v>
      </c>
      <c r="O33" s="4">
        <v>1.2043532519873432</v>
      </c>
      <c r="P33" s="4">
        <v>4.0465116279069768</v>
      </c>
      <c r="Q33" s="4">
        <v>1.5834440141688764</v>
      </c>
      <c r="R33" s="4">
        <v>4.0232876712328771</v>
      </c>
      <c r="S33" s="4">
        <v>1.3920231842141249</v>
      </c>
      <c r="T33" s="4">
        <v>4.076069874107521</v>
      </c>
      <c r="U33" s="2">
        <v>0</v>
      </c>
      <c r="V33" s="14">
        <f t="shared" si="2"/>
        <v>0</v>
      </c>
      <c r="W33" s="2">
        <v>3</v>
      </c>
      <c r="X33" s="14">
        <f t="shared" si="3"/>
        <v>7.1428571428571425E-2</v>
      </c>
      <c r="Y33" s="2">
        <v>39</v>
      </c>
      <c r="Z33" s="14">
        <f t="shared" si="4"/>
        <v>0.9285714285714286</v>
      </c>
    </row>
    <row r="34" spans="1:26" ht="14.25" customHeight="1" x14ac:dyDescent="0.2">
      <c r="A34" s="17" t="s">
        <v>80</v>
      </c>
      <c r="B34" s="2">
        <v>10</v>
      </c>
      <c r="C34" s="2">
        <v>1</v>
      </c>
      <c r="D34" s="3">
        <f t="shared" si="0"/>
        <v>0.1</v>
      </c>
      <c r="E34" s="2">
        <v>88</v>
      </c>
      <c r="F34" s="18">
        <v>4</v>
      </c>
      <c r="G34" s="14">
        <f t="shared" si="1"/>
        <v>4.5454545454545456E-2</v>
      </c>
      <c r="H34" s="19">
        <v>3.75</v>
      </c>
      <c r="I34" s="19">
        <v>0.9574271077563381</v>
      </c>
      <c r="J34" s="19">
        <v>4</v>
      </c>
      <c r="K34" s="19">
        <v>0.81649658092772603</v>
      </c>
      <c r="L34" s="19">
        <v>3.25</v>
      </c>
      <c r="M34" s="19">
        <v>1.2583057392117916</v>
      </c>
      <c r="N34" s="19">
        <v>3.75</v>
      </c>
      <c r="O34" s="19">
        <v>0.9574271077563381</v>
      </c>
      <c r="P34" s="19">
        <v>4</v>
      </c>
      <c r="Q34" s="19">
        <v>0.81649658092772603</v>
      </c>
      <c r="R34" s="19">
        <v>3.5</v>
      </c>
      <c r="S34" s="19">
        <v>1.2909944487358056</v>
      </c>
      <c r="T34" s="4">
        <v>3.7083333333333335</v>
      </c>
      <c r="U34" s="2">
        <v>0</v>
      </c>
      <c r="V34" s="14">
        <f t="shared" si="2"/>
        <v>0</v>
      </c>
      <c r="W34" s="2">
        <v>0</v>
      </c>
      <c r="X34" s="14">
        <f t="shared" si="3"/>
        <v>0</v>
      </c>
      <c r="Y34" s="2">
        <v>1</v>
      </c>
      <c r="Z34" s="14">
        <f t="shared" si="4"/>
        <v>1</v>
      </c>
    </row>
    <row r="35" spans="1:26" s="5" customFormat="1" ht="15" x14ac:dyDescent="0.2">
      <c r="A35" s="22" t="s">
        <v>18</v>
      </c>
      <c r="B35" s="6">
        <f>SUM(B7,B12)</f>
        <v>92</v>
      </c>
      <c r="C35" s="6">
        <f>SUM(C7,C12)</f>
        <v>82</v>
      </c>
      <c r="D35" s="3">
        <f t="shared" si="0"/>
        <v>0.89130434782608692</v>
      </c>
      <c r="E35" s="6">
        <f>SUM(E7,E12)</f>
        <v>2437</v>
      </c>
      <c r="F35" s="6">
        <f>SUM(F7,F12)</f>
        <v>789</v>
      </c>
      <c r="G35" s="15">
        <f t="shared" si="1"/>
        <v>0.32375871973738202</v>
      </c>
      <c r="H35" s="8">
        <v>4.1793893129770989</v>
      </c>
      <c r="I35" s="8">
        <v>1.1771205864285625</v>
      </c>
      <c r="J35" s="8">
        <v>4.2028061224489797</v>
      </c>
      <c r="K35" s="8">
        <v>1.2217452011631873</v>
      </c>
      <c r="L35" s="8">
        <v>4.1974193548387095</v>
      </c>
      <c r="M35" s="8">
        <v>1.215104571541044</v>
      </c>
      <c r="N35" s="8">
        <v>4.219321148825065</v>
      </c>
      <c r="O35" s="8">
        <v>1.2951160379018456</v>
      </c>
      <c r="P35" s="8">
        <v>4.3365921787709496</v>
      </c>
      <c r="Q35" s="8">
        <v>1.4161314806585468</v>
      </c>
      <c r="R35" s="8">
        <v>4.2346153846153847</v>
      </c>
      <c r="S35" s="8">
        <v>1.2627096527027644</v>
      </c>
      <c r="T35" s="4">
        <v>4.2283572504126976</v>
      </c>
      <c r="U35" s="6">
        <f>SUM(U7,U12)</f>
        <v>1</v>
      </c>
      <c r="V35" s="15">
        <f>U35/C35</f>
        <v>1.2195121951219513E-2</v>
      </c>
      <c r="W35" s="6">
        <f>SUM(W7,W12)</f>
        <v>2</v>
      </c>
      <c r="X35" s="15">
        <f t="shared" si="3"/>
        <v>2.4390243902439025E-2</v>
      </c>
      <c r="Y35" s="6">
        <f>SUM(Y7,Y12)</f>
        <v>79</v>
      </c>
      <c r="Z35" s="15">
        <f t="shared" si="4"/>
        <v>0.96341463414634143</v>
      </c>
    </row>
    <row r="36" spans="1:26" s="5" customFormat="1" ht="15" x14ac:dyDescent="0.2">
      <c r="A36" s="22" t="s">
        <v>19</v>
      </c>
      <c r="B36" s="6">
        <f>SUM(B8,B31)</f>
        <v>100</v>
      </c>
      <c r="C36" s="6">
        <f>SUM(C8,C31)</f>
        <v>96</v>
      </c>
      <c r="D36" s="3">
        <f t="shared" si="0"/>
        <v>0.96</v>
      </c>
      <c r="E36" s="6">
        <f t="shared" ref="E36" si="5">SUM(E8,E31)</f>
        <v>5056</v>
      </c>
      <c r="F36" s="6">
        <f t="shared" ref="F36" si="6">SUM(F8,F31)</f>
        <v>1596</v>
      </c>
      <c r="G36" s="15">
        <f t="shared" si="1"/>
        <v>0.31566455696202533</v>
      </c>
      <c r="H36" s="8">
        <v>3.9592356687898089</v>
      </c>
      <c r="I36" s="8">
        <v>1.2376582780632444</v>
      </c>
      <c r="J36" s="8">
        <v>4.0715206185567014</v>
      </c>
      <c r="K36" s="8">
        <v>1.1842130504675323</v>
      </c>
      <c r="L36" s="8">
        <v>3.8464968152866241</v>
      </c>
      <c r="M36" s="8">
        <v>1.3933296737163214</v>
      </c>
      <c r="N36" s="8">
        <v>4.1809651474530831</v>
      </c>
      <c r="O36" s="8">
        <v>1.2466290993958637</v>
      </c>
      <c r="P36" s="8">
        <v>4.30241935483871</v>
      </c>
      <c r="Q36" s="8">
        <v>1.3731774104683014</v>
      </c>
      <c r="R36" s="8">
        <v>3.9910828025477705</v>
      </c>
      <c r="S36" s="8">
        <v>1.3363275396887442</v>
      </c>
      <c r="T36" s="4">
        <v>4.0586200679121154</v>
      </c>
      <c r="U36" s="6">
        <f>SUM(U8,U31)</f>
        <v>0</v>
      </c>
      <c r="V36" s="15">
        <f t="shared" si="2"/>
        <v>0</v>
      </c>
      <c r="W36" s="6">
        <f>SUM(W8,W31)</f>
        <v>11</v>
      </c>
      <c r="X36" s="15">
        <f t="shared" si="3"/>
        <v>0.11458333333333333</v>
      </c>
      <c r="Y36" s="6">
        <f>SUM(Y8,Y31)</f>
        <v>85</v>
      </c>
      <c r="Z36" s="15">
        <f t="shared" si="4"/>
        <v>0.88541666666666663</v>
      </c>
    </row>
    <row r="37" spans="1:26" s="5" customFormat="1" ht="15" x14ac:dyDescent="0.2">
      <c r="A37" s="22" t="s">
        <v>20</v>
      </c>
      <c r="B37" s="6">
        <f>SUM(B3,B6,B9,B27,B32)</f>
        <v>214</v>
      </c>
      <c r="C37" s="6">
        <f>SUM(C3,C6,C9,C27,C32)</f>
        <v>202</v>
      </c>
      <c r="D37" s="3">
        <f t="shared" si="0"/>
        <v>0.94392523364485981</v>
      </c>
      <c r="E37" s="6">
        <f t="shared" ref="E37" si="7">SUM(E3,E6,E9,E27,E32)</f>
        <v>17198</v>
      </c>
      <c r="F37" s="6">
        <f t="shared" ref="F37" si="8">SUM(F3,F6,F9,F27,F32)</f>
        <v>4326</v>
      </c>
      <c r="G37" s="15">
        <f t="shared" si="1"/>
        <v>0.2515408768461449</v>
      </c>
      <c r="H37" s="8">
        <v>4.1207423067888183</v>
      </c>
      <c r="I37" s="8">
        <v>1.1224321628184735</v>
      </c>
      <c r="J37" s="8">
        <v>3.9475532662140016</v>
      </c>
      <c r="K37" s="8">
        <v>1.2887780763671359</v>
      </c>
      <c r="L37" s="8">
        <v>3.9804889515749884</v>
      </c>
      <c r="M37" s="8">
        <v>1.2528247493445046</v>
      </c>
      <c r="N37" s="8">
        <v>4.1512941176470592</v>
      </c>
      <c r="O37" s="8">
        <v>1.2042247239505652</v>
      </c>
      <c r="P37" s="8">
        <v>4.2588609142019065</v>
      </c>
      <c r="Q37" s="8">
        <v>1.3034528428037764</v>
      </c>
      <c r="R37" s="8">
        <v>4.0283438744436637</v>
      </c>
      <c r="S37" s="8">
        <v>1.3131490577218428</v>
      </c>
      <c r="T37" s="4">
        <v>4.0812139051450727</v>
      </c>
      <c r="U37" s="6">
        <f>SUM(U3,U6,U9,U27,U32)</f>
        <v>2</v>
      </c>
      <c r="V37" s="15">
        <f t="shared" si="2"/>
        <v>9.9009900990099011E-3</v>
      </c>
      <c r="W37" s="6">
        <f>SUM(W3,W6,W9,W27,W32)</f>
        <v>22</v>
      </c>
      <c r="X37" s="15">
        <f t="shared" si="3"/>
        <v>0.10891089108910891</v>
      </c>
      <c r="Y37" s="6">
        <f>SUM(Y3,Y6,Y9,Y27,Y32)</f>
        <v>178</v>
      </c>
      <c r="Z37" s="15">
        <f t="shared" si="4"/>
        <v>0.88118811881188119</v>
      </c>
    </row>
    <row r="38" spans="1:26" s="5" customFormat="1" ht="15" x14ac:dyDescent="0.2">
      <c r="A38" s="22" t="s">
        <v>21</v>
      </c>
      <c r="B38" s="6">
        <f>SUM(B2,B4:B5,B10,B11,B28:B30,B33)</f>
        <v>413</v>
      </c>
      <c r="C38" s="6">
        <f>SUM(C2,C4:C5,C10,C11,C28:C30,C33)</f>
        <v>354</v>
      </c>
      <c r="D38" s="3">
        <f t="shared" si="0"/>
        <v>0.8571428571428571</v>
      </c>
      <c r="E38" s="6">
        <f t="shared" ref="E38" si="9">SUM(E2,E4:E5,E10,E11,E28:E30,E33)</f>
        <v>33018</v>
      </c>
      <c r="F38" s="6">
        <f t="shared" ref="F38" si="10">SUM(F2,F4:F5,F10,F11,F28:F30,F33)</f>
        <v>9068</v>
      </c>
      <c r="G38" s="15">
        <f t="shared" si="1"/>
        <v>0.27463807620086012</v>
      </c>
      <c r="H38" s="8">
        <v>3.8361499720201455</v>
      </c>
      <c r="I38" s="8">
        <v>1.3639364949925916</v>
      </c>
      <c r="J38" s="8">
        <v>3.9584034084538624</v>
      </c>
      <c r="K38" s="8">
        <v>1.3174850003821423</v>
      </c>
      <c r="L38" s="8">
        <v>3.7537028725314183</v>
      </c>
      <c r="M38" s="8">
        <v>1.4418896894242683</v>
      </c>
      <c r="N38" s="8">
        <v>3.910783200908059</v>
      </c>
      <c r="O38" s="8">
        <v>1.4458821002357827</v>
      </c>
      <c r="P38" s="8">
        <v>3.943236137667304</v>
      </c>
      <c r="Q38" s="8">
        <v>1.6283770901049972</v>
      </c>
      <c r="R38" s="8">
        <v>3.8399191737763809</v>
      </c>
      <c r="S38" s="8">
        <v>1.4693349456959903</v>
      </c>
      <c r="T38" s="4">
        <v>3.8736991275595281</v>
      </c>
      <c r="U38" s="6">
        <f>SUM(U2,U4:U5,U10,U11,U28:U30,U33)</f>
        <v>8</v>
      </c>
      <c r="V38" s="15">
        <f t="shared" si="2"/>
        <v>2.2598870056497175E-2</v>
      </c>
      <c r="W38" s="6">
        <f>SUM(W2,W4:W5,W10,W11,W28:W30,W33)</f>
        <v>55</v>
      </c>
      <c r="X38" s="15">
        <f t="shared" si="3"/>
        <v>0.15536723163841809</v>
      </c>
      <c r="Y38" s="6">
        <f>SUM(Y2,Y4:Y5,Y10,Y11,Y28:Y30,Y33)</f>
        <v>291</v>
      </c>
      <c r="Z38" s="15">
        <f t="shared" si="4"/>
        <v>0.82203389830508478</v>
      </c>
    </row>
    <row r="39" spans="1:26" s="5" customFormat="1" ht="15" x14ac:dyDescent="0.2">
      <c r="A39" s="22" t="s">
        <v>22</v>
      </c>
      <c r="B39" s="6">
        <f>SUM(B13:B26,B34)</f>
        <v>624</v>
      </c>
      <c r="C39" s="6">
        <f>SUM(C13:C26,C34)</f>
        <v>542</v>
      </c>
      <c r="D39" s="3">
        <f t="shared" si="0"/>
        <v>0.86858974358974361</v>
      </c>
      <c r="E39" s="6">
        <f>SUM(E13:E26,E34)</f>
        <v>21137</v>
      </c>
      <c r="F39" s="6">
        <f>SUM(F13:F26,F34)</f>
        <v>7804</v>
      </c>
      <c r="G39" s="15">
        <f t="shared" si="1"/>
        <v>0.36921038936462131</v>
      </c>
      <c r="H39" s="8">
        <v>3.6325891108499806</v>
      </c>
      <c r="I39" s="8">
        <v>1.3747007916780858</v>
      </c>
      <c r="J39" s="8">
        <v>3.7431228713649465</v>
      </c>
      <c r="K39" s="8">
        <v>1.3799515230781401</v>
      </c>
      <c r="L39" s="8">
        <v>3.4986265533028122</v>
      </c>
      <c r="M39" s="8">
        <v>1.5081860866461816</v>
      </c>
      <c r="N39" s="8">
        <v>3.8194059405940592</v>
      </c>
      <c r="O39" s="8">
        <v>1.4389681835110895</v>
      </c>
      <c r="P39" s="8">
        <v>3.9567153792623522</v>
      </c>
      <c r="Q39" s="8">
        <v>1.5327502358468807</v>
      </c>
      <c r="R39" s="8">
        <v>3.7169367485624671</v>
      </c>
      <c r="S39" s="8">
        <v>1.447052042181225</v>
      </c>
      <c r="T39" s="4">
        <v>3.7278994339894367</v>
      </c>
      <c r="U39" s="6">
        <f>SUM(U13:U26,U34)</f>
        <v>22</v>
      </c>
      <c r="V39" s="15">
        <f t="shared" si="2"/>
        <v>4.0590405904059039E-2</v>
      </c>
      <c r="W39" s="6">
        <f>SUM(W13:W26,W34)</f>
        <v>132</v>
      </c>
      <c r="X39" s="15">
        <f t="shared" si="3"/>
        <v>0.24354243542435425</v>
      </c>
      <c r="Y39" s="6">
        <f>SUM(Y13:Y26,Y34)</f>
        <v>388</v>
      </c>
      <c r="Z39" s="15">
        <f t="shared" si="4"/>
        <v>0.71586715867158668</v>
      </c>
    </row>
    <row r="40" spans="1:26" ht="26.25" customHeight="1" x14ac:dyDescent="0.2">
      <c r="A40" s="22" t="s">
        <v>81</v>
      </c>
      <c r="B40" s="20">
        <f>SUM(B2:B34)</f>
        <v>1443</v>
      </c>
      <c r="C40" s="20">
        <f>SUM(C2:C34)</f>
        <v>1276</v>
      </c>
      <c r="D40" s="23">
        <f t="shared" si="0"/>
        <v>0.88426888426888428</v>
      </c>
      <c r="E40" s="20">
        <f>SUM(E2:E34)</f>
        <v>78846</v>
      </c>
      <c r="F40" s="20">
        <f>SUM(F2:F34)</f>
        <v>23583</v>
      </c>
      <c r="G40" s="23">
        <f t="shared" si="1"/>
        <v>0.29910204702838444</v>
      </c>
      <c r="H40" s="21">
        <v>3.8411255224716681</v>
      </c>
      <c r="I40" s="21">
        <v>1.324710453962521</v>
      </c>
      <c r="J40" s="21">
        <v>3.9012953367875647</v>
      </c>
      <c r="K40" s="21">
        <v>1.3272441274905429</v>
      </c>
      <c r="L40" s="21">
        <v>3.7322940058732077</v>
      </c>
      <c r="M40" s="21">
        <v>1.4345204314219611</v>
      </c>
      <c r="N40" s="21">
        <v>3.9531297776612937</v>
      </c>
      <c r="O40" s="21">
        <v>1.3912733852519821</v>
      </c>
      <c r="P40" s="21">
        <v>4.0441230318564632</v>
      </c>
      <c r="Q40" s="21">
        <v>1.5239721804897508</v>
      </c>
      <c r="R40" s="21">
        <v>3.857543466068424</v>
      </c>
      <c r="S40" s="21">
        <v>1.4250875315426672</v>
      </c>
      <c r="T40" s="21">
        <v>3.8882518567864373</v>
      </c>
      <c r="U40" s="20">
        <f>SUM(U2:U34)</f>
        <v>33</v>
      </c>
      <c r="V40" s="23">
        <f t="shared" si="2"/>
        <v>2.5862068965517241E-2</v>
      </c>
      <c r="W40" s="20">
        <f>SUM(W2:W34)</f>
        <v>222</v>
      </c>
      <c r="X40" s="23">
        <f t="shared" si="3"/>
        <v>0.17398119122257052</v>
      </c>
      <c r="Y40" s="20">
        <f>SUM(Y2:Y34)</f>
        <v>1021</v>
      </c>
      <c r="Z40" s="23">
        <f t="shared" si="4"/>
        <v>0.80015673981191227</v>
      </c>
    </row>
  </sheetData>
  <mergeCells count="3">
    <mergeCell ref="U1:V1"/>
    <mergeCell ref="W1:X1"/>
    <mergeCell ref="Y1:Z1"/>
  </mergeCells>
  <pageMargins left="0.70866141732283472" right="0.70866141732283472" top="1.1417322834645669" bottom="0.74803149606299213" header="0.31496062992125984" footer="0.31496062992125984"/>
  <pageSetup paperSize="9" scale="48" fitToHeight="0" orientation="landscape" r:id="rId1"/>
  <headerFooter>
    <oddHeader>&amp;C&amp;"Arial,Negrita"&amp;20ENCUESTA SOBRE LA  ASIGNATURA
PRIMER CUATRIMESTRE
CURSO 2018-2019</oddHeader>
  </headerFooter>
  <ignoredErrors>
    <ignoredError sqref="D35:D40 V35:X40" formula="1"/>
    <ignoredError sqref="G35 G40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0"/>
  <sheetViews>
    <sheetView zoomScale="85" zoomScaleNormal="85" workbookViewId="0"/>
  </sheetViews>
  <sheetFormatPr baseColWidth="10" defaultRowHeight="12.75" x14ac:dyDescent="0.2"/>
  <cols>
    <col min="1" max="1" width="62.140625" style="1" bestFit="1" customWidth="1"/>
    <col min="2" max="2" width="14.5703125" style="1" customWidth="1"/>
    <col min="3" max="5" width="14.5703125" style="5" customWidth="1"/>
    <col min="6" max="17" width="11.42578125" style="1" customWidth="1"/>
    <col min="18" max="23" width="11.42578125" style="1"/>
    <col min="24" max="24" width="12.28515625" style="1" bestFit="1" customWidth="1"/>
    <col min="25" max="16384" width="11.42578125" style="1"/>
  </cols>
  <sheetData>
    <row r="1" spans="1:24" ht="51.75" customHeight="1" x14ac:dyDescent="0.2">
      <c r="A1" s="20" t="s">
        <v>0</v>
      </c>
      <c r="B1" s="20" t="s">
        <v>17</v>
      </c>
      <c r="C1" s="20" t="s">
        <v>45</v>
      </c>
      <c r="D1" s="20" t="s">
        <v>46</v>
      </c>
      <c r="E1" s="20" t="s">
        <v>94</v>
      </c>
      <c r="F1" s="20" t="s">
        <v>3</v>
      </c>
      <c r="G1" s="20" t="s">
        <v>10</v>
      </c>
      <c r="H1" s="20" t="s">
        <v>4</v>
      </c>
      <c r="I1" s="20" t="s">
        <v>11</v>
      </c>
      <c r="J1" s="20" t="s">
        <v>5</v>
      </c>
      <c r="K1" s="20" t="s">
        <v>12</v>
      </c>
      <c r="L1" s="20" t="s">
        <v>6</v>
      </c>
      <c r="M1" s="20" t="s">
        <v>13</v>
      </c>
      <c r="N1" s="20" t="s">
        <v>7</v>
      </c>
      <c r="O1" s="20" t="s">
        <v>14</v>
      </c>
      <c r="P1" s="20" t="s">
        <v>8</v>
      </c>
      <c r="Q1" s="20" t="s">
        <v>15</v>
      </c>
      <c r="R1" s="20" t="s">
        <v>93</v>
      </c>
      <c r="S1" s="43" t="s">
        <v>90</v>
      </c>
      <c r="T1" s="45"/>
      <c r="U1" s="43" t="s">
        <v>91</v>
      </c>
      <c r="V1" s="45"/>
      <c r="W1" s="43" t="s">
        <v>92</v>
      </c>
      <c r="X1" s="45"/>
    </row>
    <row r="2" spans="1:24" x14ac:dyDescent="0.2">
      <c r="A2" s="17" t="s">
        <v>47</v>
      </c>
      <c r="B2" s="2">
        <v>161</v>
      </c>
      <c r="C2" s="6">
        <v>145</v>
      </c>
      <c r="D2" s="7">
        <f>C2/B2</f>
        <v>0.90062111801242239</v>
      </c>
      <c r="E2" s="7">
        <v>0.9052504526252263</v>
      </c>
      <c r="F2" s="4">
        <v>3.8219044523886905</v>
      </c>
      <c r="G2" s="4">
        <v>1.445184330905755</v>
      </c>
      <c r="H2" s="4">
        <v>3.9115131578947366</v>
      </c>
      <c r="I2" s="4">
        <v>1.3873395770910264</v>
      </c>
      <c r="J2" s="4">
        <v>4.0362863680941485</v>
      </c>
      <c r="K2" s="4">
        <v>1.3545664614951305</v>
      </c>
      <c r="L2" s="4">
        <v>4.2855750487329436</v>
      </c>
      <c r="M2" s="4">
        <v>1.187079659921878</v>
      </c>
      <c r="N2" s="4">
        <v>3.6833007175472927</v>
      </c>
      <c r="O2" s="4">
        <v>1.6062160041902647</v>
      </c>
      <c r="P2" s="4">
        <v>3.9225512528473803</v>
      </c>
      <c r="Q2" s="4">
        <v>1.4028392895565274</v>
      </c>
      <c r="R2" s="4">
        <v>3.9435218329175323</v>
      </c>
      <c r="S2" s="2">
        <v>4</v>
      </c>
      <c r="T2" s="14">
        <f>S2/C2</f>
        <v>2.7586206896551724E-2</v>
      </c>
      <c r="U2" s="2">
        <v>18</v>
      </c>
      <c r="V2" s="14">
        <f>U2/C2</f>
        <v>0.12413793103448276</v>
      </c>
      <c r="W2" s="2">
        <v>123</v>
      </c>
      <c r="X2" s="14">
        <f>W2/C2</f>
        <v>0.84827586206896555</v>
      </c>
    </row>
    <row r="3" spans="1:24" x14ac:dyDescent="0.2">
      <c r="A3" s="17" t="s">
        <v>48</v>
      </c>
      <c r="B3" s="2">
        <v>107</v>
      </c>
      <c r="C3" s="16">
        <v>102</v>
      </c>
      <c r="D3" s="7">
        <f t="shared" ref="D3:D40" si="0">C3/B3</f>
        <v>0.95327102803738317</v>
      </c>
      <c r="E3" s="7">
        <v>0.95605381165919279</v>
      </c>
      <c r="F3" s="4">
        <v>4.0686090225563909</v>
      </c>
      <c r="G3" s="4">
        <v>1.1823376964160046</v>
      </c>
      <c r="H3" s="4">
        <v>4.275201612903226</v>
      </c>
      <c r="I3" s="4">
        <v>1.0948323527384665</v>
      </c>
      <c r="J3" s="4">
        <v>4.395833333333333</v>
      </c>
      <c r="K3" s="4">
        <v>1.0045119381108758</v>
      </c>
      <c r="L3" s="4">
        <v>4.2932692307692308</v>
      </c>
      <c r="M3" s="4">
        <v>1.1997565058604831</v>
      </c>
      <c r="N3" s="4">
        <v>3.962025316455696</v>
      </c>
      <c r="O3" s="4">
        <v>1.3236192140943923</v>
      </c>
      <c r="P3" s="4">
        <v>4.2085714285714282</v>
      </c>
      <c r="Q3" s="4">
        <v>1.0834234380795136</v>
      </c>
      <c r="R3" s="4">
        <v>4.2005849907648836</v>
      </c>
      <c r="S3" s="2">
        <v>2</v>
      </c>
      <c r="T3" s="14">
        <f t="shared" ref="T3:T40" si="1">S3/C3</f>
        <v>1.9607843137254902E-2</v>
      </c>
      <c r="U3" s="2">
        <v>9</v>
      </c>
      <c r="V3" s="14">
        <f t="shared" ref="V3:V40" si="2">U3/C3</f>
        <v>8.8235294117647065E-2</v>
      </c>
      <c r="W3" s="2">
        <v>91</v>
      </c>
      <c r="X3" s="14">
        <f t="shared" ref="X3:X40" si="3">W3/C3</f>
        <v>0.89215686274509809</v>
      </c>
    </row>
    <row r="4" spans="1:24" x14ac:dyDescent="0.2">
      <c r="A4" s="17" t="s">
        <v>49</v>
      </c>
      <c r="B4" s="2">
        <v>106</v>
      </c>
      <c r="C4" s="16">
        <v>101</v>
      </c>
      <c r="D4" s="7">
        <f t="shared" si="0"/>
        <v>0.95283018867924529</v>
      </c>
      <c r="E4" s="7">
        <v>0.89908675799086757</v>
      </c>
      <c r="F4" s="4">
        <v>3.9008106819265618</v>
      </c>
      <c r="G4" s="4">
        <v>1.4755269180847606</v>
      </c>
      <c r="H4" s="4">
        <v>3.98095703125</v>
      </c>
      <c r="I4" s="4">
        <v>1.4534391141474863</v>
      </c>
      <c r="J4" s="4">
        <v>4.1619549592716822</v>
      </c>
      <c r="K4" s="4">
        <v>1.3392194503610657</v>
      </c>
      <c r="L4" s="4">
        <v>4.4081145584725538</v>
      </c>
      <c r="M4" s="4">
        <v>1.1414024058186398</v>
      </c>
      <c r="N4" s="4">
        <v>3.7977958792525155</v>
      </c>
      <c r="O4" s="4">
        <v>1.6120159215334549</v>
      </c>
      <c r="P4" s="4">
        <v>3.9723546234509057</v>
      </c>
      <c r="Q4" s="4">
        <v>1.45614586699306</v>
      </c>
      <c r="R4" s="4">
        <v>4.0369979556040363</v>
      </c>
      <c r="S4" s="2">
        <v>2</v>
      </c>
      <c r="T4" s="14">
        <f t="shared" si="1"/>
        <v>1.9801980198019802E-2</v>
      </c>
      <c r="U4" s="2">
        <v>13</v>
      </c>
      <c r="V4" s="14">
        <f t="shared" si="2"/>
        <v>0.12871287128712872</v>
      </c>
      <c r="W4" s="2">
        <v>86</v>
      </c>
      <c r="X4" s="14">
        <f t="shared" si="3"/>
        <v>0.85148514851485146</v>
      </c>
    </row>
    <row r="5" spans="1:24" x14ac:dyDescent="0.2">
      <c r="A5" s="17" t="s">
        <v>50</v>
      </c>
      <c r="B5" s="2">
        <v>141</v>
      </c>
      <c r="C5" s="6">
        <v>101</v>
      </c>
      <c r="D5" s="7">
        <f t="shared" si="0"/>
        <v>0.71631205673758869</v>
      </c>
      <c r="E5" s="7">
        <v>0.92153284671532842</v>
      </c>
      <c r="F5" s="4">
        <v>3.6333545512412475</v>
      </c>
      <c r="G5" s="4">
        <v>1.5701864511613908</v>
      </c>
      <c r="H5" s="4">
        <v>3.7395833333333335</v>
      </c>
      <c r="I5" s="4">
        <v>1.5654730130585288</v>
      </c>
      <c r="J5" s="4">
        <v>3.9274245343609504</v>
      </c>
      <c r="K5" s="4">
        <v>1.4905009795071649</v>
      </c>
      <c r="L5" s="4">
        <v>4.2512755102040813</v>
      </c>
      <c r="M5" s="4">
        <v>1.2804049318061401</v>
      </c>
      <c r="N5" s="4">
        <v>3.5015974440894571</v>
      </c>
      <c r="O5" s="4">
        <v>1.7462502769250985</v>
      </c>
      <c r="P5" s="4">
        <v>3.7426751592356688</v>
      </c>
      <c r="Q5" s="4">
        <v>1.5818523007204526</v>
      </c>
      <c r="R5" s="4">
        <v>3.799318422077457</v>
      </c>
      <c r="S5" s="2">
        <v>3</v>
      </c>
      <c r="T5" s="14">
        <f t="shared" si="1"/>
        <v>2.9702970297029702E-2</v>
      </c>
      <c r="U5" s="2">
        <v>24</v>
      </c>
      <c r="V5" s="14">
        <f t="shared" si="2"/>
        <v>0.23762376237623761</v>
      </c>
      <c r="W5" s="2">
        <v>74</v>
      </c>
      <c r="X5" s="14">
        <f t="shared" si="3"/>
        <v>0.73267326732673266</v>
      </c>
    </row>
    <row r="6" spans="1:24" x14ac:dyDescent="0.2">
      <c r="A6" s="17" t="s">
        <v>51</v>
      </c>
      <c r="B6" s="2">
        <v>78</v>
      </c>
      <c r="C6" s="6">
        <v>66</v>
      </c>
      <c r="D6" s="7">
        <f t="shared" si="0"/>
        <v>0.84615384615384615</v>
      </c>
      <c r="E6" s="7">
        <v>0.91372843210802701</v>
      </c>
      <c r="F6" s="8">
        <v>4.2938461538461539</v>
      </c>
      <c r="G6" s="8">
        <v>1.1678760154222669</v>
      </c>
      <c r="H6" s="8">
        <v>4.3518808777429463</v>
      </c>
      <c r="I6" s="8">
        <v>1.1365601649467818</v>
      </c>
      <c r="J6" s="8">
        <v>4.47271329746349</v>
      </c>
      <c r="K6" s="8">
        <v>1.0430286234216619</v>
      </c>
      <c r="L6" s="8">
        <v>4.5815384615384618</v>
      </c>
      <c r="M6" s="8">
        <v>0.93612674041295563</v>
      </c>
      <c r="N6" s="8">
        <v>4.2009309542280837</v>
      </c>
      <c r="O6" s="8">
        <v>1.3054350322151507</v>
      </c>
      <c r="P6" s="8">
        <v>4.3632872503840243</v>
      </c>
      <c r="Q6" s="8">
        <v>1.1210943410678902</v>
      </c>
      <c r="R6" s="4">
        <v>4.3773661658671932</v>
      </c>
      <c r="S6" s="2">
        <v>0</v>
      </c>
      <c r="T6" s="14">
        <f t="shared" si="1"/>
        <v>0</v>
      </c>
      <c r="U6" s="2">
        <v>3</v>
      </c>
      <c r="V6" s="14">
        <f t="shared" si="2"/>
        <v>4.5454545454545456E-2</v>
      </c>
      <c r="W6" s="2">
        <v>63</v>
      </c>
      <c r="X6" s="14">
        <f t="shared" si="3"/>
        <v>0.95454545454545459</v>
      </c>
    </row>
    <row r="7" spans="1:24" x14ac:dyDescent="0.2">
      <c r="A7" s="17" t="s">
        <v>52</v>
      </c>
      <c r="B7" s="2">
        <v>41</v>
      </c>
      <c r="C7" s="6">
        <v>35</v>
      </c>
      <c r="D7" s="7">
        <f t="shared" si="0"/>
        <v>0.85365853658536583</v>
      </c>
      <c r="E7" s="7">
        <v>1</v>
      </c>
      <c r="F7" s="8">
        <v>4.4097222222222223</v>
      </c>
      <c r="G7" s="8">
        <v>1.0201686028514978</v>
      </c>
      <c r="H7" s="8">
        <v>4.4722222222222223</v>
      </c>
      <c r="I7" s="8">
        <v>0.94568911082231089</v>
      </c>
      <c r="J7" s="8">
        <v>4.6875</v>
      </c>
      <c r="K7" s="8">
        <v>0.86476279135649992</v>
      </c>
      <c r="L7" s="8">
        <v>4.6875</v>
      </c>
      <c r="M7" s="8">
        <v>0.73350151705669675</v>
      </c>
      <c r="N7" s="8">
        <v>4.5694444444444446</v>
      </c>
      <c r="O7" s="8">
        <v>1.0421385877381362</v>
      </c>
      <c r="P7" s="8">
        <v>4.5694444444444446</v>
      </c>
      <c r="Q7" s="8">
        <v>0.94352988307135288</v>
      </c>
      <c r="R7" s="4">
        <v>4.5659722222222214</v>
      </c>
      <c r="S7" s="2">
        <v>0</v>
      </c>
      <c r="T7" s="14">
        <f t="shared" si="1"/>
        <v>0</v>
      </c>
      <c r="U7" s="2">
        <v>1</v>
      </c>
      <c r="V7" s="14">
        <f t="shared" si="2"/>
        <v>2.8571428571428571E-2</v>
      </c>
      <c r="W7" s="2">
        <v>34</v>
      </c>
      <c r="X7" s="14">
        <f t="shared" si="3"/>
        <v>0.97142857142857142</v>
      </c>
    </row>
    <row r="8" spans="1:24" x14ac:dyDescent="0.2">
      <c r="A8" s="17" t="s">
        <v>53</v>
      </c>
      <c r="B8" s="2">
        <v>122</v>
      </c>
      <c r="C8" s="6">
        <v>112</v>
      </c>
      <c r="D8" s="7">
        <f t="shared" si="0"/>
        <v>0.91803278688524592</v>
      </c>
      <c r="E8" s="7">
        <v>0.91961191961191957</v>
      </c>
      <c r="F8" s="8">
        <v>4.1804347826086961</v>
      </c>
      <c r="G8" s="8">
        <v>1.026152490314951</v>
      </c>
      <c r="H8" s="8">
        <v>4.2595648912228059</v>
      </c>
      <c r="I8" s="8">
        <v>1.0584248551038398</v>
      </c>
      <c r="J8" s="8">
        <v>4.4832464631422191</v>
      </c>
      <c r="K8" s="8">
        <v>0.87581048068518663</v>
      </c>
      <c r="L8" s="8">
        <v>4.7221818181818183</v>
      </c>
      <c r="M8" s="8">
        <v>0.67814363366383312</v>
      </c>
      <c r="N8" s="8">
        <v>4.0455547391623803</v>
      </c>
      <c r="O8" s="8">
        <v>1.2423813726575348</v>
      </c>
      <c r="P8" s="8">
        <v>4.3122270742358078</v>
      </c>
      <c r="Q8" s="8">
        <v>0.94535880314347931</v>
      </c>
      <c r="R8" s="4">
        <v>4.3338682947589549</v>
      </c>
      <c r="S8" s="2">
        <v>1</v>
      </c>
      <c r="T8" s="14">
        <f t="shared" si="1"/>
        <v>8.9285714285714281E-3</v>
      </c>
      <c r="U8" s="2">
        <v>3</v>
      </c>
      <c r="V8" s="14">
        <f t="shared" si="2"/>
        <v>2.6785714285714284E-2</v>
      </c>
      <c r="W8" s="2">
        <v>108</v>
      </c>
      <c r="X8" s="14">
        <f t="shared" si="3"/>
        <v>0.9642857142857143</v>
      </c>
    </row>
    <row r="9" spans="1:24" x14ac:dyDescent="0.2">
      <c r="A9" s="17" t="s">
        <v>54</v>
      </c>
      <c r="B9" s="2">
        <v>118</v>
      </c>
      <c r="C9" s="6">
        <v>116</v>
      </c>
      <c r="D9" s="7">
        <f t="shared" si="0"/>
        <v>0.98305084745762716</v>
      </c>
      <c r="E9" s="7">
        <v>0.95829636202307011</v>
      </c>
      <c r="F9" s="8">
        <v>4.2396021699819171</v>
      </c>
      <c r="G9" s="8">
        <v>1.1383781516078029</v>
      </c>
      <c r="H9" s="8">
        <v>4.1765977153442417</v>
      </c>
      <c r="I9" s="8">
        <v>1.2862394861361666</v>
      </c>
      <c r="J9" s="8">
        <v>4.4855842185128987</v>
      </c>
      <c r="K9" s="8">
        <v>0.97464287519947546</v>
      </c>
      <c r="L9" s="8">
        <v>4.6633423995164707</v>
      </c>
      <c r="M9" s="8">
        <v>0.79769988133608227</v>
      </c>
      <c r="N9" s="8">
        <v>4.2546884452510589</v>
      </c>
      <c r="O9" s="8">
        <v>1.2492118337080105</v>
      </c>
      <c r="P9" s="8">
        <v>4.3531193216232582</v>
      </c>
      <c r="Q9" s="8">
        <v>1.0853131047253057</v>
      </c>
      <c r="R9" s="4">
        <v>4.3621557117049736</v>
      </c>
      <c r="S9" s="2">
        <v>0</v>
      </c>
      <c r="T9" s="14">
        <f t="shared" si="1"/>
        <v>0</v>
      </c>
      <c r="U9" s="2">
        <v>8</v>
      </c>
      <c r="V9" s="14">
        <f t="shared" si="2"/>
        <v>6.8965517241379309E-2</v>
      </c>
      <c r="W9" s="2">
        <v>108</v>
      </c>
      <c r="X9" s="14">
        <f t="shared" si="3"/>
        <v>0.93103448275862066</v>
      </c>
    </row>
    <row r="10" spans="1:24" x14ac:dyDescent="0.2">
      <c r="A10" s="17" t="s">
        <v>55</v>
      </c>
      <c r="B10" s="2">
        <v>54</v>
      </c>
      <c r="C10" s="16">
        <v>45</v>
      </c>
      <c r="D10" s="7">
        <f t="shared" si="0"/>
        <v>0.83333333333333337</v>
      </c>
      <c r="E10" s="7">
        <v>0.99333333333333329</v>
      </c>
      <c r="F10" s="8">
        <v>4.1180124223602483</v>
      </c>
      <c r="G10" s="8">
        <v>1.0745864436352808</v>
      </c>
      <c r="H10" s="8">
        <v>4.0683229813664594</v>
      </c>
      <c r="I10" s="8">
        <v>1.2151348875869943</v>
      </c>
      <c r="J10" s="8">
        <v>4.3101265822784809</v>
      </c>
      <c r="K10" s="8">
        <v>0.9368730938958334</v>
      </c>
      <c r="L10" s="8">
        <v>4.6812500000000004</v>
      </c>
      <c r="M10" s="8">
        <v>0.57595286101660104</v>
      </c>
      <c r="N10" s="8">
        <v>4.1428571428571432</v>
      </c>
      <c r="O10" s="8">
        <v>1.16649658624202</v>
      </c>
      <c r="P10" s="8">
        <v>4.34375</v>
      </c>
      <c r="Q10" s="8">
        <v>0.86908377258673108</v>
      </c>
      <c r="R10" s="4">
        <v>4.2773865214770561</v>
      </c>
      <c r="S10" s="2">
        <v>0</v>
      </c>
      <c r="T10" s="14">
        <f t="shared" si="1"/>
        <v>0</v>
      </c>
      <c r="U10" s="2">
        <v>3</v>
      </c>
      <c r="V10" s="14">
        <f t="shared" si="2"/>
        <v>6.6666666666666666E-2</v>
      </c>
      <c r="W10" s="2">
        <v>42</v>
      </c>
      <c r="X10" s="14">
        <f t="shared" si="3"/>
        <v>0.93333333333333335</v>
      </c>
    </row>
    <row r="11" spans="1:24" x14ac:dyDescent="0.2">
      <c r="A11" s="17" t="s">
        <v>56</v>
      </c>
      <c r="B11" s="2">
        <v>47</v>
      </c>
      <c r="C11" s="6">
        <v>40</v>
      </c>
      <c r="D11" s="7">
        <f t="shared" si="0"/>
        <v>0.85106382978723405</v>
      </c>
      <c r="E11" s="7">
        <v>1</v>
      </c>
      <c r="F11" s="8">
        <v>4.0204081632653059</v>
      </c>
      <c r="G11" s="8">
        <v>1.395814930328477</v>
      </c>
      <c r="H11" s="8">
        <v>4.1632653061224492</v>
      </c>
      <c r="I11" s="8">
        <v>1.3826312896422726</v>
      </c>
      <c r="J11" s="8">
        <v>4.3469387755102042</v>
      </c>
      <c r="K11" s="8">
        <v>1.2535245965600581</v>
      </c>
      <c r="L11" s="8">
        <v>4.6479591836734695</v>
      </c>
      <c r="M11" s="8">
        <v>0.89645794064815043</v>
      </c>
      <c r="N11" s="8">
        <v>4.1989795918367347</v>
      </c>
      <c r="O11" s="8">
        <v>1.2754884351883866</v>
      </c>
      <c r="P11" s="8">
        <v>4.1794871794871797</v>
      </c>
      <c r="Q11" s="8">
        <v>1.3445536351992697</v>
      </c>
      <c r="R11" s="4">
        <v>4.2595063666492239</v>
      </c>
      <c r="S11" s="2">
        <v>1</v>
      </c>
      <c r="T11" s="14">
        <f t="shared" si="1"/>
        <v>2.5000000000000001E-2</v>
      </c>
      <c r="U11" s="2">
        <v>2</v>
      </c>
      <c r="V11" s="14">
        <f t="shared" si="2"/>
        <v>0.05</v>
      </c>
      <c r="W11" s="2">
        <v>37</v>
      </c>
      <c r="X11" s="14">
        <f t="shared" si="3"/>
        <v>0.92500000000000004</v>
      </c>
    </row>
    <row r="12" spans="1:24" x14ac:dyDescent="0.2">
      <c r="A12" s="17" t="s">
        <v>57</v>
      </c>
      <c r="B12" s="2">
        <v>94</v>
      </c>
      <c r="C12" s="6">
        <v>88</v>
      </c>
      <c r="D12" s="7">
        <f t="shared" si="0"/>
        <v>0.93617021276595747</v>
      </c>
      <c r="E12" s="7">
        <v>0.96066433566433562</v>
      </c>
      <c r="F12" s="8">
        <v>4.0052863436123349</v>
      </c>
      <c r="G12" s="8">
        <v>1.305924730626546</v>
      </c>
      <c r="H12" s="8">
        <v>4.1083258728737686</v>
      </c>
      <c r="I12" s="8">
        <v>1.2895682119537564</v>
      </c>
      <c r="J12" s="8">
        <v>4.3324491600353667</v>
      </c>
      <c r="K12" s="8">
        <v>1.1813443354012794</v>
      </c>
      <c r="L12" s="8">
        <v>4.4244031830238724</v>
      </c>
      <c r="M12" s="8">
        <v>1.1367888605215084</v>
      </c>
      <c r="N12" s="8">
        <v>3.9214285714285713</v>
      </c>
      <c r="O12" s="8">
        <v>1.5158046478261979</v>
      </c>
      <c r="P12" s="8">
        <v>4.1374449339207047</v>
      </c>
      <c r="Q12" s="8">
        <v>1.2829634560457392</v>
      </c>
      <c r="R12" s="4">
        <v>4.1548896774824362</v>
      </c>
      <c r="S12" s="2">
        <v>1</v>
      </c>
      <c r="T12" s="14">
        <f t="shared" si="1"/>
        <v>1.1363636363636364E-2</v>
      </c>
      <c r="U12" s="2">
        <v>8</v>
      </c>
      <c r="V12" s="14">
        <f t="shared" si="2"/>
        <v>9.0909090909090912E-2</v>
      </c>
      <c r="W12" s="2">
        <v>79</v>
      </c>
      <c r="X12" s="14">
        <f t="shared" si="3"/>
        <v>0.89772727272727271</v>
      </c>
    </row>
    <row r="13" spans="1:24" x14ac:dyDescent="0.2">
      <c r="A13" s="17" t="s">
        <v>77</v>
      </c>
      <c r="B13" s="2">
        <v>100</v>
      </c>
      <c r="C13" s="6">
        <v>93</v>
      </c>
      <c r="D13" s="7">
        <f t="shared" si="0"/>
        <v>0.93</v>
      </c>
      <c r="E13" s="7">
        <v>0.89549314173742656</v>
      </c>
      <c r="F13" s="8">
        <v>3.6552433173406444</v>
      </c>
      <c r="G13" s="8">
        <v>1.3383617600264874</v>
      </c>
      <c r="H13" s="8">
        <v>3.7898805340829234</v>
      </c>
      <c r="I13" s="8">
        <v>1.2640697005861976</v>
      </c>
      <c r="J13" s="8">
        <v>3.9089026915113871</v>
      </c>
      <c r="K13" s="8">
        <v>1.2728505756373012</v>
      </c>
      <c r="L13" s="8">
        <v>4.3379215416379902</v>
      </c>
      <c r="M13" s="8">
        <v>1.0637660252021965</v>
      </c>
      <c r="N13" s="8">
        <v>3.5217091660923501</v>
      </c>
      <c r="O13" s="8">
        <v>1.4701785397718132</v>
      </c>
      <c r="P13" s="8">
        <v>3.8151202749140896</v>
      </c>
      <c r="Q13" s="8">
        <v>1.2236963852026814</v>
      </c>
      <c r="R13" s="4">
        <v>3.8381295875965642</v>
      </c>
      <c r="S13" s="2">
        <v>1</v>
      </c>
      <c r="T13" s="14">
        <f t="shared" si="1"/>
        <v>1.0752688172043012E-2</v>
      </c>
      <c r="U13" s="2">
        <v>20</v>
      </c>
      <c r="V13" s="14">
        <f t="shared" si="2"/>
        <v>0.21505376344086022</v>
      </c>
      <c r="W13" s="2">
        <v>72</v>
      </c>
      <c r="X13" s="14">
        <f t="shared" si="3"/>
        <v>0.77419354838709675</v>
      </c>
    </row>
    <row r="14" spans="1:24" x14ac:dyDescent="0.2">
      <c r="A14" s="17" t="s">
        <v>58</v>
      </c>
      <c r="B14" s="2">
        <v>72</v>
      </c>
      <c r="C14" s="6">
        <v>72</v>
      </c>
      <c r="D14" s="7">
        <f t="shared" si="0"/>
        <v>1</v>
      </c>
      <c r="E14" s="7">
        <v>0.91929824561403506</v>
      </c>
      <c r="F14" s="8">
        <v>3.4653284671532845</v>
      </c>
      <c r="G14" s="8">
        <v>1.5227352235422589</v>
      </c>
      <c r="H14" s="8">
        <v>3.5594149908592323</v>
      </c>
      <c r="I14" s="8">
        <v>1.5937256859006208</v>
      </c>
      <c r="J14" s="8">
        <v>3.7668488160291438</v>
      </c>
      <c r="K14" s="8">
        <v>1.5128142723818203</v>
      </c>
      <c r="L14" s="8">
        <v>4.036563071297989</v>
      </c>
      <c r="M14" s="8">
        <v>1.4919004391933386</v>
      </c>
      <c r="N14" s="8">
        <v>3.5245901639344264</v>
      </c>
      <c r="O14" s="8">
        <v>1.5851259090120644</v>
      </c>
      <c r="P14" s="8">
        <v>3.6418181818181816</v>
      </c>
      <c r="Q14" s="8">
        <v>1.5295737836390764</v>
      </c>
      <c r="R14" s="4">
        <v>3.6657606151820428</v>
      </c>
      <c r="S14" s="2">
        <v>6</v>
      </c>
      <c r="T14" s="14">
        <f t="shared" si="1"/>
        <v>8.3333333333333329E-2</v>
      </c>
      <c r="U14" s="2">
        <v>17</v>
      </c>
      <c r="V14" s="14">
        <f t="shared" si="2"/>
        <v>0.2361111111111111</v>
      </c>
      <c r="W14" s="2">
        <v>49</v>
      </c>
      <c r="X14" s="14">
        <f t="shared" si="3"/>
        <v>0.68055555555555558</v>
      </c>
    </row>
    <row r="15" spans="1:24" x14ac:dyDescent="0.2">
      <c r="A15" s="17" t="s">
        <v>59</v>
      </c>
      <c r="B15" s="2">
        <v>75</v>
      </c>
      <c r="C15" s="6">
        <v>57</v>
      </c>
      <c r="D15" s="7">
        <f t="shared" si="0"/>
        <v>0.76</v>
      </c>
      <c r="E15" s="7">
        <v>0.91719745222929938</v>
      </c>
      <c r="F15" s="8">
        <v>4.2710843373493974</v>
      </c>
      <c r="G15" s="8">
        <v>1.1827067179664164</v>
      </c>
      <c r="H15" s="8">
        <v>4.2848484848484851</v>
      </c>
      <c r="I15" s="8">
        <v>1.223778936507637</v>
      </c>
      <c r="J15" s="8">
        <v>4.4938271604938276</v>
      </c>
      <c r="K15" s="8">
        <v>1.1047436597654168</v>
      </c>
      <c r="L15" s="8">
        <v>4.5481927710843371</v>
      </c>
      <c r="M15" s="8">
        <v>1.1311417075742949</v>
      </c>
      <c r="N15" s="8">
        <v>4.2108433734939759</v>
      </c>
      <c r="O15" s="8">
        <v>1.283037310040446</v>
      </c>
      <c r="P15" s="8">
        <v>4.2215568862275452</v>
      </c>
      <c r="Q15" s="8">
        <v>1.2242588001302137</v>
      </c>
      <c r="R15" s="4">
        <v>4.3383921689162612</v>
      </c>
      <c r="S15" s="2">
        <v>3</v>
      </c>
      <c r="T15" s="14">
        <f t="shared" si="1"/>
        <v>5.2631578947368418E-2</v>
      </c>
      <c r="U15" s="2">
        <v>5</v>
      </c>
      <c r="V15" s="14">
        <f t="shared" si="2"/>
        <v>8.771929824561403E-2</v>
      </c>
      <c r="W15" s="2">
        <v>49</v>
      </c>
      <c r="X15" s="14">
        <f t="shared" si="3"/>
        <v>0.85964912280701755</v>
      </c>
    </row>
    <row r="16" spans="1:24" x14ac:dyDescent="0.2">
      <c r="A16" s="17" t="s">
        <v>60</v>
      </c>
      <c r="B16" s="2">
        <v>136</v>
      </c>
      <c r="C16" s="6">
        <v>112</v>
      </c>
      <c r="D16" s="7">
        <f t="shared" si="0"/>
        <v>0.82352941176470584</v>
      </c>
      <c r="E16" s="7">
        <v>0.86329386437029065</v>
      </c>
      <c r="F16" s="8">
        <v>3.6506165590135056</v>
      </c>
      <c r="G16" s="8">
        <v>1.4614346838844021</v>
      </c>
      <c r="H16" s="8">
        <v>3.7889963724304714</v>
      </c>
      <c r="I16" s="8">
        <v>1.445806614270059</v>
      </c>
      <c r="J16" s="8">
        <v>3.9229857819905214</v>
      </c>
      <c r="K16" s="8">
        <v>1.3986165049203676</v>
      </c>
      <c r="L16" s="8">
        <v>4.2766961651917406</v>
      </c>
      <c r="M16" s="8">
        <v>1.2190028001429045</v>
      </c>
      <c r="N16" s="8">
        <v>3.4218289085545721</v>
      </c>
      <c r="O16" s="8">
        <v>1.6391376793867947</v>
      </c>
      <c r="P16" s="8">
        <v>3.7385159010600706</v>
      </c>
      <c r="Q16" s="8">
        <v>1.4451065621196806</v>
      </c>
      <c r="R16" s="4">
        <v>3.7999399480401466</v>
      </c>
      <c r="S16" s="2">
        <v>8</v>
      </c>
      <c r="T16" s="14">
        <f t="shared" si="1"/>
        <v>7.1428571428571425E-2</v>
      </c>
      <c r="U16" s="2">
        <v>20</v>
      </c>
      <c r="V16" s="14">
        <f t="shared" si="2"/>
        <v>0.17857142857142858</v>
      </c>
      <c r="W16" s="2">
        <v>84</v>
      </c>
      <c r="X16" s="14">
        <f t="shared" si="3"/>
        <v>0.75</v>
      </c>
    </row>
    <row r="17" spans="1:24" x14ac:dyDescent="0.2">
      <c r="A17" s="17" t="s">
        <v>61</v>
      </c>
      <c r="B17" s="2">
        <v>90</v>
      </c>
      <c r="C17" s="6">
        <v>83</v>
      </c>
      <c r="D17" s="7">
        <f t="shared" si="0"/>
        <v>0.92222222222222228</v>
      </c>
      <c r="E17" s="7">
        <v>0.94097616345062429</v>
      </c>
      <c r="F17" s="8">
        <v>3.5823389021479715</v>
      </c>
      <c r="G17" s="8">
        <v>1.6011564726417793</v>
      </c>
      <c r="H17" s="8">
        <v>3.6820950060901341</v>
      </c>
      <c r="I17" s="8">
        <v>1.6033603419333993</v>
      </c>
      <c r="J17" s="8">
        <v>3.7262773722627736</v>
      </c>
      <c r="K17" s="8">
        <v>1.5760897700213028</v>
      </c>
      <c r="L17" s="8">
        <v>4.1255980861244019</v>
      </c>
      <c r="M17" s="8">
        <v>1.3928010810756268</v>
      </c>
      <c r="N17" s="8">
        <v>3.4735576923076925</v>
      </c>
      <c r="O17" s="8">
        <v>1.7294150389459246</v>
      </c>
      <c r="P17" s="8">
        <v>3.6155688622754489</v>
      </c>
      <c r="Q17" s="8">
        <v>1.5926982688281168</v>
      </c>
      <c r="R17" s="4">
        <v>3.7009059868680705</v>
      </c>
      <c r="S17" s="2">
        <v>9</v>
      </c>
      <c r="T17" s="14">
        <f t="shared" si="1"/>
        <v>0.10843373493975904</v>
      </c>
      <c r="U17" s="2">
        <v>19</v>
      </c>
      <c r="V17" s="14">
        <f t="shared" si="2"/>
        <v>0.2289156626506024</v>
      </c>
      <c r="W17" s="2">
        <v>55</v>
      </c>
      <c r="X17" s="14">
        <f t="shared" si="3"/>
        <v>0.66265060240963858</v>
      </c>
    </row>
    <row r="18" spans="1:24" x14ac:dyDescent="0.2">
      <c r="A18" s="17" t="s">
        <v>62</v>
      </c>
      <c r="B18" s="2">
        <v>94</v>
      </c>
      <c r="C18" s="6">
        <v>89</v>
      </c>
      <c r="D18" s="7">
        <f t="shared" si="0"/>
        <v>0.94680851063829785</v>
      </c>
      <c r="E18" s="7">
        <v>0.87377911344853498</v>
      </c>
      <c r="F18" s="8">
        <v>3.6331658291457285</v>
      </c>
      <c r="G18" s="8">
        <v>1.4918967020634122</v>
      </c>
      <c r="H18" s="8">
        <v>3.7839931153184163</v>
      </c>
      <c r="I18" s="8">
        <v>1.510452320279877</v>
      </c>
      <c r="J18" s="8">
        <v>3.9143341815097541</v>
      </c>
      <c r="K18" s="8">
        <v>1.4696556519901376</v>
      </c>
      <c r="L18" s="8">
        <v>4.2291491154170178</v>
      </c>
      <c r="M18" s="8">
        <v>1.3286540631023775</v>
      </c>
      <c r="N18" s="8">
        <v>3.6271186440677967</v>
      </c>
      <c r="O18" s="8">
        <v>1.5977964585038107</v>
      </c>
      <c r="P18" s="8">
        <v>3.7122241086587437</v>
      </c>
      <c r="Q18" s="8">
        <v>1.5065543499010827</v>
      </c>
      <c r="R18" s="4">
        <v>3.8166641656862432</v>
      </c>
      <c r="S18" s="2">
        <v>7</v>
      </c>
      <c r="T18" s="14">
        <f t="shared" si="1"/>
        <v>7.8651685393258425E-2</v>
      </c>
      <c r="U18" s="2">
        <v>17</v>
      </c>
      <c r="V18" s="14">
        <f t="shared" si="2"/>
        <v>0.19101123595505617</v>
      </c>
      <c r="W18" s="2">
        <v>65</v>
      </c>
      <c r="X18" s="14">
        <f t="shared" si="3"/>
        <v>0.7303370786516854</v>
      </c>
    </row>
    <row r="19" spans="1:24" x14ac:dyDescent="0.2">
      <c r="A19" s="17" t="s">
        <v>63</v>
      </c>
      <c r="B19" s="2">
        <v>90</v>
      </c>
      <c r="C19" s="6">
        <v>84</v>
      </c>
      <c r="D19" s="7">
        <f t="shared" si="0"/>
        <v>0.93333333333333335</v>
      </c>
      <c r="E19" s="7">
        <v>0.89026915113871641</v>
      </c>
      <c r="F19" s="8">
        <v>3.6110283159463488</v>
      </c>
      <c r="G19" s="8">
        <v>1.4550067282874208</v>
      </c>
      <c r="H19" s="8">
        <v>3.7392996108949417</v>
      </c>
      <c r="I19" s="8">
        <v>1.4692235667642157</v>
      </c>
      <c r="J19" s="8">
        <v>3.9917168674698793</v>
      </c>
      <c r="K19" s="8">
        <v>1.3434114212813082</v>
      </c>
      <c r="L19" s="8">
        <v>4.3680659670164914</v>
      </c>
      <c r="M19" s="8">
        <v>1.0686417577690799</v>
      </c>
      <c r="N19" s="8">
        <v>3.5022522522522523</v>
      </c>
      <c r="O19" s="8">
        <v>1.6384269001606329</v>
      </c>
      <c r="P19" s="8">
        <v>3.7156716417910447</v>
      </c>
      <c r="Q19" s="8">
        <v>1.4069790028657656</v>
      </c>
      <c r="R19" s="4">
        <v>3.821339109228493</v>
      </c>
      <c r="S19" s="2">
        <v>3</v>
      </c>
      <c r="T19" s="14">
        <f t="shared" si="1"/>
        <v>3.5714285714285712E-2</v>
      </c>
      <c r="U19" s="2">
        <v>17</v>
      </c>
      <c r="V19" s="14">
        <f t="shared" si="2"/>
        <v>0.20238095238095238</v>
      </c>
      <c r="W19" s="2">
        <v>64</v>
      </c>
      <c r="X19" s="14">
        <f t="shared" si="3"/>
        <v>0.76190476190476186</v>
      </c>
    </row>
    <row r="20" spans="1:24" x14ac:dyDescent="0.2">
      <c r="A20" s="17" t="s">
        <v>64</v>
      </c>
      <c r="B20" s="2">
        <v>100</v>
      </c>
      <c r="C20" s="6">
        <v>91</v>
      </c>
      <c r="D20" s="7">
        <f t="shared" si="0"/>
        <v>0.91</v>
      </c>
      <c r="E20" s="7">
        <v>0.91962174940898345</v>
      </c>
      <c r="F20" s="8">
        <v>4.047098402018503</v>
      </c>
      <c r="G20" s="8">
        <v>1.1775690052792722</v>
      </c>
      <c r="H20" s="8">
        <v>4.1766723842195539</v>
      </c>
      <c r="I20" s="8">
        <v>1.2149305385929734</v>
      </c>
      <c r="J20" s="8">
        <v>4.3299319727891152</v>
      </c>
      <c r="K20" s="8">
        <v>1.082151676377904</v>
      </c>
      <c r="L20" s="8">
        <v>4.5855096882898065</v>
      </c>
      <c r="M20" s="8">
        <v>0.89784770124795921</v>
      </c>
      <c r="N20" s="8">
        <v>3.9318181818181817</v>
      </c>
      <c r="O20" s="8">
        <v>1.3400314575666243</v>
      </c>
      <c r="P20" s="8">
        <v>4.1526845637583891</v>
      </c>
      <c r="Q20" s="8">
        <v>1.1423499463809756</v>
      </c>
      <c r="R20" s="4">
        <v>4.2039525321489242</v>
      </c>
      <c r="S20" s="2">
        <v>1</v>
      </c>
      <c r="T20" s="14">
        <f t="shared" si="1"/>
        <v>1.098901098901099E-2</v>
      </c>
      <c r="U20" s="2">
        <v>4</v>
      </c>
      <c r="V20" s="14">
        <f t="shared" si="2"/>
        <v>4.3956043956043959E-2</v>
      </c>
      <c r="W20" s="2">
        <v>86</v>
      </c>
      <c r="X20" s="14">
        <f t="shared" si="3"/>
        <v>0.94505494505494503</v>
      </c>
    </row>
    <row r="21" spans="1:24" x14ac:dyDescent="0.2">
      <c r="A21" s="17" t="s">
        <v>65</v>
      </c>
      <c r="B21" s="2">
        <v>66</v>
      </c>
      <c r="C21" s="6">
        <v>47</v>
      </c>
      <c r="D21" s="7">
        <f t="shared" si="0"/>
        <v>0.71212121212121215</v>
      </c>
      <c r="E21" s="7">
        <v>0.97674418604651159</v>
      </c>
      <c r="F21" s="8">
        <v>3.8648648648648649</v>
      </c>
      <c r="G21" s="8">
        <v>1.3980219364874493</v>
      </c>
      <c r="H21" s="8">
        <v>3.9125683060109289</v>
      </c>
      <c r="I21" s="8">
        <v>1.4231235821947312</v>
      </c>
      <c r="J21" s="8">
        <v>4.096774193548387</v>
      </c>
      <c r="K21" s="8">
        <v>1.2950176133960898</v>
      </c>
      <c r="L21" s="8">
        <v>4.247311827956989</v>
      </c>
      <c r="M21" s="8">
        <v>1.270504594190569</v>
      </c>
      <c r="N21" s="8">
        <v>3.6881720430107525</v>
      </c>
      <c r="O21" s="8">
        <v>1.5594766594349176</v>
      </c>
      <c r="P21" s="8">
        <v>3.924731182795699</v>
      </c>
      <c r="Q21" s="8">
        <v>1.4867818258295236</v>
      </c>
      <c r="R21" s="4">
        <v>3.9557370696979368</v>
      </c>
      <c r="S21" s="2">
        <v>2</v>
      </c>
      <c r="T21" s="14">
        <f t="shared" si="1"/>
        <v>4.2553191489361701E-2</v>
      </c>
      <c r="U21" s="2">
        <v>10</v>
      </c>
      <c r="V21" s="14">
        <f t="shared" si="2"/>
        <v>0.21276595744680851</v>
      </c>
      <c r="W21" s="2">
        <v>35</v>
      </c>
      <c r="X21" s="14">
        <f t="shared" si="3"/>
        <v>0.74468085106382975</v>
      </c>
    </row>
    <row r="22" spans="1:24" x14ac:dyDescent="0.2">
      <c r="A22" s="17" t="s">
        <v>66</v>
      </c>
      <c r="B22" s="2">
        <v>49</v>
      </c>
      <c r="C22" s="6">
        <v>34</v>
      </c>
      <c r="D22" s="7">
        <f t="shared" si="0"/>
        <v>0.69387755102040816</v>
      </c>
      <c r="E22" s="7">
        <v>0.88535031847133761</v>
      </c>
      <c r="F22" s="8">
        <v>3.6932907348242812</v>
      </c>
      <c r="G22" s="8">
        <v>1.5715376172748892</v>
      </c>
      <c r="H22" s="8">
        <v>3.8269230769230771</v>
      </c>
      <c r="I22" s="8">
        <v>1.5411335934649717</v>
      </c>
      <c r="J22" s="8">
        <v>3.9615384615384617</v>
      </c>
      <c r="K22" s="8">
        <v>1.5420561518196505</v>
      </c>
      <c r="L22" s="8">
        <v>4.2515923566878984</v>
      </c>
      <c r="M22" s="8">
        <v>1.3950210458197581</v>
      </c>
      <c r="N22" s="8">
        <v>3.6496815286624202</v>
      </c>
      <c r="O22" s="8">
        <v>1.6628480976973055</v>
      </c>
      <c r="P22" s="8">
        <v>3.8375796178343951</v>
      </c>
      <c r="Q22" s="8">
        <v>1.5153280315369062</v>
      </c>
      <c r="R22" s="4">
        <v>3.8701009627450893</v>
      </c>
      <c r="S22" s="2">
        <v>0</v>
      </c>
      <c r="T22" s="14">
        <f t="shared" si="1"/>
        <v>0</v>
      </c>
      <c r="U22" s="2">
        <v>8</v>
      </c>
      <c r="V22" s="14">
        <f t="shared" si="2"/>
        <v>0.23529411764705882</v>
      </c>
      <c r="W22" s="2">
        <v>26</v>
      </c>
      <c r="X22" s="14">
        <f t="shared" si="3"/>
        <v>0.76470588235294112</v>
      </c>
    </row>
    <row r="23" spans="1:24" x14ac:dyDescent="0.2">
      <c r="A23" s="17" t="s">
        <v>78</v>
      </c>
      <c r="B23" s="2">
        <v>19</v>
      </c>
      <c r="C23" s="6">
        <v>11</v>
      </c>
      <c r="D23" s="7">
        <f t="shared" si="0"/>
        <v>0.57894736842105265</v>
      </c>
      <c r="E23" s="7">
        <v>0.97101449275362317</v>
      </c>
      <c r="F23" s="8">
        <v>3.2191780821917808</v>
      </c>
      <c r="G23" s="8">
        <v>1.643561303849947</v>
      </c>
      <c r="H23" s="8">
        <v>3.4861111111111112</v>
      </c>
      <c r="I23" s="8">
        <v>1.6866756666240983</v>
      </c>
      <c r="J23" s="8">
        <v>3.3888888888888888</v>
      </c>
      <c r="K23" s="8">
        <v>1.7726844094901528</v>
      </c>
      <c r="L23" s="8">
        <v>4</v>
      </c>
      <c r="M23" s="8">
        <v>1.4142135623730951</v>
      </c>
      <c r="N23" s="8">
        <v>3.1549295774647885</v>
      </c>
      <c r="O23" s="8">
        <v>1.801966285747272</v>
      </c>
      <c r="P23" s="8">
        <v>3.295774647887324</v>
      </c>
      <c r="Q23" s="8">
        <v>1.6595555876471706</v>
      </c>
      <c r="R23" s="4">
        <v>3.4241470512573158</v>
      </c>
      <c r="S23" s="2">
        <v>2</v>
      </c>
      <c r="T23" s="14">
        <f t="shared" si="1"/>
        <v>0.18181818181818182</v>
      </c>
      <c r="U23" s="2">
        <v>5</v>
      </c>
      <c r="V23" s="14">
        <f t="shared" si="2"/>
        <v>0.45454545454545453</v>
      </c>
      <c r="W23" s="2">
        <v>4</v>
      </c>
      <c r="X23" s="14">
        <f t="shared" si="3"/>
        <v>0.36363636363636365</v>
      </c>
    </row>
    <row r="24" spans="1:24" x14ac:dyDescent="0.2">
      <c r="A24" s="17" t="s">
        <v>67</v>
      </c>
      <c r="B24" s="2">
        <v>81</v>
      </c>
      <c r="C24" s="6">
        <v>75</v>
      </c>
      <c r="D24" s="7">
        <f t="shared" si="0"/>
        <v>0.92592592592592593</v>
      </c>
      <c r="E24" s="7">
        <v>0.90720858895705525</v>
      </c>
      <c r="F24" s="8">
        <v>3.8730675345809602</v>
      </c>
      <c r="G24" s="8">
        <v>1.3263179590495091</v>
      </c>
      <c r="H24" s="8">
        <v>3.8792390405293631</v>
      </c>
      <c r="I24" s="8">
        <v>1.3859419836525393</v>
      </c>
      <c r="J24" s="8">
        <v>4.0631665299425759</v>
      </c>
      <c r="K24" s="8">
        <v>1.2891285282036811</v>
      </c>
      <c r="L24" s="8">
        <v>4.2522522522522523</v>
      </c>
      <c r="M24" s="8">
        <v>1.261766360873279</v>
      </c>
      <c r="N24" s="8">
        <v>3.7751430907604253</v>
      </c>
      <c r="O24" s="8">
        <v>1.5004539274865838</v>
      </c>
      <c r="P24" s="8">
        <v>3.899591836734694</v>
      </c>
      <c r="Q24" s="8">
        <v>1.3481559045861731</v>
      </c>
      <c r="R24" s="4">
        <v>3.9570767141333785</v>
      </c>
      <c r="S24" s="2">
        <v>2</v>
      </c>
      <c r="T24" s="14">
        <f t="shared" si="1"/>
        <v>2.6666666666666668E-2</v>
      </c>
      <c r="U24" s="2">
        <v>13</v>
      </c>
      <c r="V24" s="14">
        <f t="shared" si="2"/>
        <v>0.17333333333333334</v>
      </c>
      <c r="W24" s="2">
        <v>60</v>
      </c>
      <c r="X24" s="14">
        <f t="shared" si="3"/>
        <v>0.8</v>
      </c>
    </row>
    <row r="25" spans="1:24" x14ac:dyDescent="0.2">
      <c r="A25" s="17" t="s">
        <v>68</v>
      </c>
      <c r="B25" s="2">
        <v>75</v>
      </c>
      <c r="C25" s="6">
        <v>70</v>
      </c>
      <c r="D25" s="7">
        <f t="shared" si="0"/>
        <v>0.93333333333333335</v>
      </c>
      <c r="E25" s="7">
        <v>0.87892376681614348</v>
      </c>
      <c r="F25" s="8">
        <v>3.8947368421052633</v>
      </c>
      <c r="G25" s="8">
        <v>1.4992291051972415</v>
      </c>
      <c r="H25" s="8">
        <v>3.9105431309904155</v>
      </c>
      <c r="I25" s="8">
        <v>1.5299623082078662</v>
      </c>
      <c r="J25" s="8">
        <v>4.0335999999999999</v>
      </c>
      <c r="K25" s="8">
        <v>1.4600965897097535</v>
      </c>
      <c r="L25" s="8">
        <v>4.2779552715654949</v>
      </c>
      <c r="M25" s="8">
        <v>1.3324478422798269</v>
      </c>
      <c r="N25" s="8">
        <v>3.8632750397456279</v>
      </c>
      <c r="O25" s="8">
        <v>1.6337608782663704</v>
      </c>
      <c r="P25" s="8">
        <v>3.9777424483306838</v>
      </c>
      <c r="Q25" s="8">
        <v>1.4735936803730518</v>
      </c>
      <c r="R25" s="4">
        <v>3.9929754554562478</v>
      </c>
      <c r="S25" s="2">
        <v>3</v>
      </c>
      <c r="T25" s="14">
        <f t="shared" si="1"/>
        <v>4.2857142857142858E-2</v>
      </c>
      <c r="U25" s="2">
        <v>13</v>
      </c>
      <c r="V25" s="14">
        <f t="shared" si="2"/>
        <v>0.18571428571428572</v>
      </c>
      <c r="W25" s="2">
        <v>54</v>
      </c>
      <c r="X25" s="14">
        <f t="shared" si="3"/>
        <v>0.77142857142857146</v>
      </c>
    </row>
    <row r="26" spans="1:24" x14ac:dyDescent="0.2">
      <c r="A26" s="17" t="s">
        <v>69</v>
      </c>
      <c r="B26" s="2">
        <v>136</v>
      </c>
      <c r="C26" s="6">
        <v>124</v>
      </c>
      <c r="D26" s="7">
        <f t="shared" si="0"/>
        <v>0.91176470588235292</v>
      </c>
      <c r="E26" s="7">
        <v>0.9156232988568318</v>
      </c>
      <c r="F26" s="8">
        <v>3.8143678160919539</v>
      </c>
      <c r="G26" s="8">
        <v>1.3258696419394838</v>
      </c>
      <c r="H26" s="8">
        <v>3.9390532544378698</v>
      </c>
      <c r="I26" s="8">
        <v>1.3399898564533719</v>
      </c>
      <c r="J26" s="8">
        <v>4.1750433275563257</v>
      </c>
      <c r="K26" s="8">
        <v>1.2437036503114152</v>
      </c>
      <c r="L26" s="8">
        <v>4.4173862982153134</v>
      </c>
      <c r="M26" s="8">
        <v>1.0739894333170459</v>
      </c>
      <c r="N26" s="8">
        <v>3.8275862068965516</v>
      </c>
      <c r="O26" s="8">
        <v>1.4630342292223872</v>
      </c>
      <c r="P26" s="8">
        <v>3.9649425287356324</v>
      </c>
      <c r="Q26" s="8">
        <v>1.2933370841572571</v>
      </c>
      <c r="R26" s="4">
        <v>4.0230632386556078</v>
      </c>
      <c r="S26" s="2">
        <v>1</v>
      </c>
      <c r="T26" s="14">
        <f t="shared" si="1"/>
        <v>8.0645161290322578E-3</v>
      </c>
      <c r="U26" s="2">
        <v>9</v>
      </c>
      <c r="V26" s="14">
        <f t="shared" si="2"/>
        <v>7.2580645161290328E-2</v>
      </c>
      <c r="W26" s="2">
        <v>114</v>
      </c>
      <c r="X26" s="14">
        <f t="shared" si="3"/>
        <v>0.91935483870967738</v>
      </c>
    </row>
    <row r="27" spans="1:24" x14ac:dyDescent="0.2">
      <c r="A27" s="17" t="s">
        <v>70</v>
      </c>
      <c r="B27" s="2">
        <v>59</v>
      </c>
      <c r="C27" s="16">
        <v>59</v>
      </c>
      <c r="D27" s="7">
        <f t="shared" si="0"/>
        <v>1</v>
      </c>
      <c r="E27" s="7">
        <v>0.96539379474940334</v>
      </c>
      <c r="F27" s="8">
        <v>4.4090909090909092</v>
      </c>
      <c r="G27" s="8">
        <v>1.0006530257552742</v>
      </c>
      <c r="H27" s="8">
        <v>4.4065656565656566</v>
      </c>
      <c r="I27" s="8">
        <v>1.0755799062590568</v>
      </c>
      <c r="J27" s="8">
        <v>4.5294825511432011</v>
      </c>
      <c r="K27" s="8">
        <v>0.95250315592367774</v>
      </c>
      <c r="L27" s="8">
        <v>4.7511961722488039</v>
      </c>
      <c r="M27" s="8">
        <v>0.6853897041102246</v>
      </c>
      <c r="N27" s="8">
        <v>4.3377245508982032</v>
      </c>
      <c r="O27" s="8">
        <v>1.2068756244773868</v>
      </c>
      <c r="P27" s="8">
        <v>4.4838323353293417</v>
      </c>
      <c r="Q27" s="8">
        <v>0.99671627315349964</v>
      </c>
      <c r="R27" s="4">
        <v>4.4863153625460201</v>
      </c>
      <c r="S27" s="2">
        <v>0</v>
      </c>
      <c r="T27" s="14">
        <f t="shared" si="1"/>
        <v>0</v>
      </c>
      <c r="U27" s="2">
        <v>4</v>
      </c>
      <c r="V27" s="14">
        <f t="shared" si="2"/>
        <v>6.7796610169491525E-2</v>
      </c>
      <c r="W27" s="2">
        <v>55</v>
      </c>
      <c r="X27" s="14">
        <f t="shared" si="3"/>
        <v>0.93220338983050843</v>
      </c>
    </row>
    <row r="28" spans="1:24" x14ac:dyDescent="0.2">
      <c r="A28" s="17" t="s">
        <v>71</v>
      </c>
      <c r="B28" s="2">
        <v>37</v>
      </c>
      <c r="C28" s="6">
        <v>26</v>
      </c>
      <c r="D28" s="7">
        <f t="shared" si="0"/>
        <v>0.70270270270270274</v>
      </c>
      <c r="E28" s="7">
        <v>0.96837944664031617</v>
      </c>
      <c r="F28" s="8">
        <v>4.2443609022556394</v>
      </c>
      <c r="G28" s="8">
        <v>1.1477895759970489</v>
      </c>
      <c r="H28" s="8">
        <v>4.3245283018867928</v>
      </c>
      <c r="I28" s="8">
        <v>1.1840009310335835</v>
      </c>
      <c r="J28" s="8">
        <v>4.496240601503759</v>
      </c>
      <c r="K28" s="8">
        <v>1.0324841642561096</v>
      </c>
      <c r="L28" s="8">
        <v>4.7245283018867923</v>
      </c>
      <c r="M28" s="8">
        <v>0.74082919870783337</v>
      </c>
      <c r="N28" s="8">
        <v>4.0674157303370784</v>
      </c>
      <c r="O28" s="8">
        <v>1.4415771918987741</v>
      </c>
      <c r="P28" s="8">
        <v>4.4037735849056601</v>
      </c>
      <c r="Q28" s="8">
        <v>1.1074749918769879</v>
      </c>
      <c r="R28" s="4">
        <v>4.376807903795954</v>
      </c>
      <c r="S28" s="2">
        <v>0</v>
      </c>
      <c r="T28" s="14">
        <f t="shared" si="1"/>
        <v>0</v>
      </c>
      <c r="U28" s="2">
        <v>4</v>
      </c>
      <c r="V28" s="14">
        <f t="shared" si="2"/>
        <v>0.15384615384615385</v>
      </c>
      <c r="W28" s="2">
        <v>22</v>
      </c>
      <c r="X28" s="14">
        <f t="shared" si="3"/>
        <v>0.84615384615384615</v>
      </c>
    </row>
    <row r="29" spans="1:24" x14ac:dyDescent="0.2">
      <c r="A29" s="17" t="s">
        <v>72</v>
      </c>
      <c r="B29" s="2">
        <v>72</v>
      </c>
      <c r="C29" s="6">
        <v>70</v>
      </c>
      <c r="D29" s="7">
        <f>C29/B29</f>
        <v>0.97222222222222221</v>
      </c>
      <c r="E29" s="7">
        <v>0.97247706422018354</v>
      </c>
      <c r="F29" s="8">
        <v>4.0897196261682245</v>
      </c>
      <c r="G29" s="8">
        <v>1.3195915765201003</v>
      </c>
      <c r="H29" s="8">
        <v>4.1589486858573217</v>
      </c>
      <c r="I29" s="8">
        <v>1.2410296878627414</v>
      </c>
      <c r="J29" s="8">
        <v>4.3064918851435703</v>
      </c>
      <c r="K29" s="8">
        <v>1.1850917796389075</v>
      </c>
      <c r="L29" s="8">
        <v>4.6633354153653963</v>
      </c>
      <c r="M29" s="8">
        <v>0.83723420740627796</v>
      </c>
      <c r="N29" s="8">
        <v>3.9925000000000002</v>
      </c>
      <c r="O29" s="8">
        <v>1.4221314236442153</v>
      </c>
      <c r="P29" s="8">
        <v>4.2362500000000001</v>
      </c>
      <c r="Q29" s="8">
        <v>1.2314153147083686</v>
      </c>
      <c r="R29" s="4">
        <v>4.2412076020890863</v>
      </c>
      <c r="S29" s="2">
        <v>0</v>
      </c>
      <c r="T29" s="14">
        <f t="shared" si="1"/>
        <v>0</v>
      </c>
      <c r="U29" s="2">
        <v>9</v>
      </c>
      <c r="V29" s="14">
        <f t="shared" si="2"/>
        <v>0.12857142857142856</v>
      </c>
      <c r="W29" s="2">
        <v>61</v>
      </c>
      <c r="X29" s="14">
        <f t="shared" si="3"/>
        <v>0.87142857142857144</v>
      </c>
    </row>
    <row r="30" spans="1:24" x14ac:dyDescent="0.2">
      <c r="A30" s="17" t="s">
        <v>73</v>
      </c>
      <c r="B30" s="2">
        <v>121</v>
      </c>
      <c r="C30" s="6">
        <v>111</v>
      </c>
      <c r="D30" s="7">
        <f t="shared" si="0"/>
        <v>0.9173553719008265</v>
      </c>
      <c r="E30" s="7">
        <v>0.95871946082561077</v>
      </c>
      <c r="F30" s="8">
        <v>4.0456323337679274</v>
      </c>
      <c r="G30" s="8">
        <v>1.3148332023417111</v>
      </c>
      <c r="H30" s="8">
        <v>4.0367454068241466</v>
      </c>
      <c r="I30" s="8">
        <v>1.3182631278779056</v>
      </c>
      <c r="J30" s="8">
        <v>4.2634782608695652</v>
      </c>
      <c r="K30" s="8">
        <v>1.1676240311718886</v>
      </c>
      <c r="L30" s="8">
        <v>4.5557967867998261</v>
      </c>
      <c r="M30" s="8">
        <v>0.91483100871078482</v>
      </c>
      <c r="N30" s="8">
        <v>3.8716833405828619</v>
      </c>
      <c r="O30" s="8">
        <v>1.5084829158270276</v>
      </c>
      <c r="P30" s="8">
        <v>4.185571490656236</v>
      </c>
      <c r="Q30" s="8">
        <v>1.2307228299361288</v>
      </c>
      <c r="R30" s="4">
        <v>4.1598179365834271</v>
      </c>
      <c r="S30" s="2">
        <v>2</v>
      </c>
      <c r="T30" s="14">
        <f t="shared" si="1"/>
        <v>1.8018018018018018E-2</v>
      </c>
      <c r="U30" s="2">
        <v>11</v>
      </c>
      <c r="V30" s="14">
        <f t="shared" si="2"/>
        <v>9.90990990990991E-2</v>
      </c>
      <c r="W30" s="2">
        <v>98</v>
      </c>
      <c r="X30" s="14">
        <f t="shared" si="3"/>
        <v>0.88288288288288286</v>
      </c>
    </row>
    <row r="31" spans="1:24" x14ac:dyDescent="0.2">
      <c r="A31" s="17" t="s">
        <v>74</v>
      </c>
      <c r="B31" s="2">
        <v>70</v>
      </c>
      <c r="C31" s="6">
        <v>68</v>
      </c>
      <c r="D31" s="7">
        <f t="shared" si="0"/>
        <v>0.97142857142857142</v>
      </c>
      <c r="E31" s="7">
        <v>0.89403383793410507</v>
      </c>
      <c r="F31" s="8">
        <v>3.7082551594746715</v>
      </c>
      <c r="G31" s="8">
        <v>1.4728425311916307</v>
      </c>
      <c r="H31" s="8">
        <v>3.8130841121495327</v>
      </c>
      <c r="I31" s="8">
        <v>1.4321632268542279</v>
      </c>
      <c r="J31" s="8">
        <v>4.15625</v>
      </c>
      <c r="K31" s="8">
        <v>1.2920532724186617</v>
      </c>
      <c r="L31" s="8">
        <v>4.4078578110383537</v>
      </c>
      <c r="M31" s="8">
        <v>1.1612396491829453</v>
      </c>
      <c r="N31" s="8">
        <v>3.6339622641509433</v>
      </c>
      <c r="O31" s="8">
        <v>1.594364887417852</v>
      </c>
      <c r="P31" s="8">
        <v>3.8223684210526314</v>
      </c>
      <c r="Q31" s="8">
        <v>1.4093584642961843</v>
      </c>
      <c r="R31" s="4">
        <v>3.9236296279776881</v>
      </c>
      <c r="S31" s="2">
        <v>4</v>
      </c>
      <c r="T31" s="14">
        <f t="shared" si="1"/>
        <v>5.8823529411764705E-2</v>
      </c>
      <c r="U31" s="2">
        <v>6</v>
      </c>
      <c r="V31" s="14">
        <f t="shared" si="2"/>
        <v>8.8235294117647065E-2</v>
      </c>
      <c r="W31" s="2">
        <v>58</v>
      </c>
      <c r="X31" s="14">
        <f t="shared" si="3"/>
        <v>0.8529411764705882</v>
      </c>
    </row>
    <row r="32" spans="1:24" x14ac:dyDescent="0.2">
      <c r="A32" s="17" t="s">
        <v>75</v>
      </c>
      <c r="B32" s="2">
        <v>179</v>
      </c>
      <c r="C32" s="6">
        <v>169</v>
      </c>
      <c r="D32" s="7">
        <f t="shared" si="0"/>
        <v>0.94413407821229045</v>
      </c>
      <c r="E32" s="7">
        <v>0.88127330083166044</v>
      </c>
      <c r="F32" s="8">
        <v>4.2897483118477595</v>
      </c>
      <c r="G32" s="8">
        <v>1.0641790269579494</v>
      </c>
      <c r="H32" s="8">
        <v>4.4083519285941986</v>
      </c>
      <c r="I32" s="8">
        <v>1.0069752234273528</v>
      </c>
      <c r="J32" s="8">
        <v>4.5219135802469133</v>
      </c>
      <c r="K32" s="8">
        <v>0.92183625087023024</v>
      </c>
      <c r="L32" s="8">
        <v>4.6065777226186784</v>
      </c>
      <c r="M32" s="8">
        <v>0.87434298331768701</v>
      </c>
      <c r="N32" s="8">
        <v>4.1462962962962964</v>
      </c>
      <c r="O32" s="8">
        <v>1.2365554288700404</v>
      </c>
      <c r="P32" s="8">
        <v>4.3634408602150536</v>
      </c>
      <c r="Q32" s="8">
        <v>1.0178265801472912</v>
      </c>
      <c r="R32" s="4">
        <v>4.389388116636483</v>
      </c>
      <c r="S32" s="2">
        <v>3</v>
      </c>
      <c r="T32" s="14">
        <f t="shared" si="1"/>
        <v>1.7751479289940829E-2</v>
      </c>
      <c r="U32" s="2">
        <v>11</v>
      </c>
      <c r="V32" s="14">
        <f t="shared" si="2"/>
        <v>6.5088757396449703E-2</v>
      </c>
      <c r="W32" s="2">
        <v>155</v>
      </c>
      <c r="X32" s="14">
        <f t="shared" si="3"/>
        <v>0.91715976331360949</v>
      </c>
    </row>
    <row r="33" spans="1:24" ht="14.25" customHeight="1" x14ac:dyDescent="0.2">
      <c r="A33" s="17" t="s">
        <v>76</v>
      </c>
      <c r="B33" s="2">
        <v>76</v>
      </c>
      <c r="C33" s="6">
        <v>69</v>
      </c>
      <c r="D33" s="7">
        <f t="shared" si="0"/>
        <v>0.90789473684210531</v>
      </c>
      <c r="E33" s="7">
        <v>0.92551210428305397</v>
      </c>
      <c r="F33" s="8">
        <v>4.1905222437137333</v>
      </c>
      <c r="G33" s="8">
        <v>1.1902585879888112</v>
      </c>
      <c r="H33" s="8">
        <v>4.2296368989205106</v>
      </c>
      <c r="I33" s="8">
        <v>1.1516900392959717</v>
      </c>
      <c r="J33" s="8">
        <v>4.4060077519379846</v>
      </c>
      <c r="K33" s="8">
        <v>1.093532149733363</v>
      </c>
      <c r="L33" s="8">
        <v>4.576699029126214</v>
      </c>
      <c r="M33" s="8">
        <v>0.89781116876058287</v>
      </c>
      <c r="N33" s="8">
        <v>4.1117589893100099</v>
      </c>
      <c r="O33" s="8">
        <v>1.3688259746444156</v>
      </c>
      <c r="P33" s="8">
        <v>4.2633624878522838</v>
      </c>
      <c r="Q33" s="8">
        <v>1.1609857468836362</v>
      </c>
      <c r="R33" s="4">
        <v>4.2963312334767894</v>
      </c>
      <c r="S33" s="2">
        <v>1</v>
      </c>
      <c r="T33" s="14">
        <f t="shared" si="1"/>
        <v>1.4492753623188406E-2</v>
      </c>
      <c r="U33" s="2">
        <v>4</v>
      </c>
      <c r="V33" s="14">
        <f t="shared" si="2"/>
        <v>5.7971014492753624E-2</v>
      </c>
      <c r="W33" s="2">
        <v>64</v>
      </c>
      <c r="X33" s="14">
        <f t="shared" si="3"/>
        <v>0.92753623188405798</v>
      </c>
    </row>
    <row r="34" spans="1:24" ht="14.25" customHeight="1" x14ac:dyDescent="0.2">
      <c r="A34" s="17" t="s">
        <v>80</v>
      </c>
      <c r="B34" s="2">
        <v>14</v>
      </c>
      <c r="C34" s="6">
        <v>1</v>
      </c>
      <c r="D34" s="7">
        <f t="shared" si="0"/>
        <v>7.1428571428571425E-2</v>
      </c>
      <c r="E34" s="7">
        <v>1</v>
      </c>
      <c r="F34" s="8">
        <v>4.5</v>
      </c>
      <c r="G34" s="8">
        <v>1</v>
      </c>
      <c r="H34" s="8">
        <v>4.75</v>
      </c>
      <c r="I34" s="8">
        <v>0.5</v>
      </c>
      <c r="J34" s="8">
        <v>4.5</v>
      </c>
      <c r="K34" s="8">
        <v>1</v>
      </c>
      <c r="L34" s="8">
        <v>4.5</v>
      </c>
      <c r="M34" s="8">
        <v>1</v>
      </c>
      <c r="N34" s="8">
        <v>4.5</v>
      </c>
      <c r="O34" s="8">
        <v>1</v>
      </c>
      <c r="P34" s="8">
        <v>4.5</v>
      </c>
      <c r="Q34" s="8">
        <v>1</v>
      </c>
      <c r="R34" s="4">
        <v>4.541666666666667</v>
      </c>
      <c r="S34" s="2">
        <v>0</v>
      </c>
      <c r="T34" s="14">
        <f t="shared" si="1"/>
        <v>0</v>
      </c>
      <c r="U34" s="2">
        <v>0</v>
      </c>
      <c r="V34" s="14">
        <f t="shared" si="2"/>
        <v>0</v>
      </c>
      <c r="W34" s="2">
        <v>1</v>
      </c>
      <c r="X34" s="14">
        <f t="shared" si="3"/>
        <v>1</v>
      </c>
    </row>
    <row r="35" spans="1:24" s="13" customFormat="1" ht="15" x14ac:dyDescent="0.2">
      <c r="A35" s="22" t="s">
        <v>18</v>
      </c>
      <c r="B35" s="6">
        <f>SUM(B12,B7)</f>
        <v>135</v>
      </c>
      <c r="C35" s="6">
        <f>SUM(C12,C7)</f>
        <v>123</v>
      </c>
      <c r="D35" s="7">
        <f t="shared" si="0"/>
        <v>0.91111111111111109</v>
      </c>
      <c r="E35" s="7">
        <v>0.96498054474708173</v>
      </c>
      <c r="F35" s="8">
        <v>4.0508209538702111</v>
      </c>
      <c r="G35" s="8">
        <v>1.2829984435916351</v>
      </c>
      <c r="H35" s="8">
        <v>4.1498810467882636</v>
      </c>
      <c r="I35" s="8">
        <v>1.2600933708655164</v>
      </c>
      <c r="J35" s="8">
        <v>4.3725490196078427</v>
      </c>
      <c r="K35" s="8">
        <v>1.1551669521553434</v>
      </c>
      <c r="L35" s="8">
        <v>4.4541176470588235</v>
      </c>
      <c r="M35" s="8">
        <v>1.1016135882977505</v>
      </c>
      <c r="N35" s="8">
        <v>3.9952531645569622</v>
      </c>
      <c r="O35" s="8">
        <v>1.4836057163563303</v>
      </c>
      <c r="P35" s="8">
        <v>4.1860828772478502</v>
      </c>
      <c r="Q35" s="8">
        <v>1.2565049133190234</v>
      </c>
      <c r="R35" s="4">
        <v>4.201450784854992</v>
      </c>
      <c r="S35" s="6">
        <f>SUM(S12,S7)</f>
        <v>1</v>
      </c>
      <c r="T35" s="14">
        <f t="shared" si="1"/>
        <v>8.130081300813009E-3</v>
      </c>
      <c r="U35" s="6">
        <f>SUM(U12,U7)</f>
        <v>9</v>
      </c>
      <c r="V35" s="14">
        <f t="shared" si="2"/>
        <v>7.3170731707317069E-2</v>
      </c>
      <c r="W35" s="6">
        <f>SUM(W12,W7)</f>
        <v>113</v>
      </c>
      <c r="X35" s="14">
        <f t="shared" si="3"/>
        <v>0.91869918699186992</v>
      </c>
    </row>
    <row r="36" spans="1:24" s="13" customFormat="1" ht="15" x14ac:dyDescent="0.2">
      <c r="A36" s="22" t="s">
        <v>19</v>
      </c>
      <c r="B36" s="6">
        <f>SUM(B8,B31)</f>
        <v>192</v>
      </c>
      <c r="C36" s="6">
        <f>SUM(C8,C31)</f>
        <v>180</v>
      </c>
      <c r="D36" s="7">
        <f t="shared" si="0"/>
        <v>0.9375</v>
      </c>
      <c r="E36" s="7">
        <v>0.90841777084957132</v>
      </c>
      <c r="F36" s="8">
        <v>3.9746524938675387</v>
      </c>
      <c r="G36" s="8">
        <v>1.2623910922464341</v>
      </c>
      <c r="H36" s="8">
        <v>4.0607573866000832</v>
      </c>
      <c r="I36" s="8">
        <v>1.2582995777870016</v>
      </c>
      <c r="J36" s="8">
        <v>4.3393080450187576</v>
      </c>
      <c r="K36" s="8">
        <v>1.0909062372235059</v>
      </c>
      <c r="L36" s="8">
        <v>4.5846972176759415</v>
      </c>
      <c r="M36" s="8">
        <v>0.93406616755938365</v>
      </c>
      <c r="N36" s="8">
        <v>3.8653448988021477</v>
      </c>
      <c r="O36" s="8">
        <v>1.4218051669087981</v>
      </c>
      <c r="P36" s="8">
        <v>4.0984413453650532</v>
      </c>
      <c r="Q36" s="8">
        <v>1.1953909017240574</v>
      </c>
      <c r="R36" s="4">
        <v>4.1538668978882534</v>
      </c>
      <c r="S36" s="6">
        <f>SUM(S8,S31)</f>
        <v>5</v>
      </c>
      <c r="T36" s="14">
        <f t="shared" si="1"/>
        <v>2.7777777777777776E-2</v>
      </c>
      <c r="U36" s="6">
        <f>SUM(U8,U31)</f>
        <v>9</v>
      </c>
      <c r="V36" s="14">
        <f t="shared" si="2"/>
        <v>0.05</v>
      </c>
      <c r="W36" s="6">
        <f>SUM(W8,W31)</f>
        <v>166</v>
      </c>
      <c r="X36" s="14">
        <f t="shared" si="3"/>
        <v>0.92222222222222228</v>
      </c>
    </row>
    <row r="37" spans="1:24" s="13" customFormat="1" ht="15" x14ac:dyDescent="0.2">
      <c r="A37" s="22" t="s">
        <v>20</v>
      </c>
      <c r="B37" s="6">
        <f>SUM(B3,B6,B9,B27,B32)</f>
        <v>541</v>
      </c>
      <c r="C37" s="6">
        <f>SUM(C3,C6,C9,C27,C32)</f>
        <v>512</v>
      </c>
      <c r="D37" s="7">
        <f t="shared" si="0"/>
        <v>0.94639556377079481</v>
      </c>
      <c r="E37" s="7">
        <v>0.92633444947803822</v>
      </c>
      <c r="F37" s="8">
        <v>4.2594108019639938</v>
      </c>
      <c r="G37" s="8">
        <v>1.114615032517045</v>
      </c>
      <c r="H37" s="8">
        <v>4.3070156846121241</v>
      </c>
      <c r="I37" s="8">
        <v>1.1457428200127997</v>
      </c>
      <c r="J37" s="8">
        <v>4.489972230792965</v>
      </c>
      <c r="K37" s="8">
        <v>0.96895719137990677</v>
      </c>
      <c r="L37" s="8">
        <v>4.6014627111660484</v>
      </c>
      <c r="M37" s="8">
        <v>0.89208943108560856</v>
      </c>
      <c r="N37" s="8">
        <v>4.1874806641229245</v>
      </c>
      <c r="O37" s="8">
        <v>1.2606460897475409</v>
      </c>
      <c r="P37" s="8">
        <v>4.3535509031198689</v>
      </c>
      <c r="Q37" s="8">
        <v>1.0621175653121457</v>
      </c>
      <c r="R37" s="4">
        <v>4.3664821659629878</v>
      </c>
      <c r="S37" s="6">
        <f>SUM(S3,S6,S9,S27,S32)</f>
        <v>5</v>
      </c>
      <c r="T37" s="14">
        <f t="shared" si="1"/>
        <v>9.765625E-3</v>
      </c>
      <c r="U37" s="6">
        <f>SUM(U3,U6,U9,U27,U32)</f>
        <v>35</v>
      </c>
      <c r="V37" s="14">
        <f t="shared" si="2"/>
        <v>6.8359375E-2</v>
      </c>
      <c r="W37" s="6">
        <f>SUM(W3,W6,W9,W27,W32)</f>
        <v>472</v>
      </c>
      <c r="X37" s="14">
        <f t="shared" si="3"/>
        <v>0.921875</v>
      </c>
    </row>
    <row r="38" spans="1:24" s="13" customFormat="1" ht="15" x14ac:dyDescent="0.2">
      <c r="A38" s="22" t="s">
        <v>21</v>
      </c>
      <c r="B38" s="6">
        <f>SUM(B2,B4,B5,B10,B11,B28,B30,B29,B33)</f>
        <v>815</v>
      </c>
      <c r="C38" s="6">
        <f>SUM(C2,C4,C5,C10,C11,C28,C30,C29,C33)</f>
        <v>708</v>
      </c>
      <c r="D38" s="7">
        <f t="shared" si="0"/>
        <v>0.86871165644171777</v>
      </c>
      <c r="E38" s="7">
        <v>0.93015823524826569</v>
      </c>
      <c r="F38" s="8">
        <v>3.9351641208969776</v>
      </c>
      <c r="G38" s="8">
        <v>1.4067897944165204</v>
      </c>
      <c r="H38" s="8">
        <v>3.9994238208906081</v>
      </c>
      <c r="I38" s="8">
        <v>1.3746312693470317</v>
      </c>
      <c r="J38" s="8">
        <v>4.1714122542220773</v>
      </c>
      <c r="K38" s="8">
        <v>1.2915061583816323</v>
      </c>
      <c r="L38" s="8">
        <v>4.4466493168510084</v>
      </c>
      <c r="M38" s="8">
        <v>1.073356653702543</v>
      </c>
      <c r="N38" s="8">
        <v>3.8137734311328444</v>
      </c>
      <c r="O38" s="8">
        <v>1.5635392568638578</v>
      </c>
      <c r="P38" s="8">
        <v>4.0466194776665851</v>
      </c>
      <c r="Q38" s="8">
        <v>1.3653949091292534</v>
      </c>
      <c r="R38" s="4">
        <v>4.0688404036100172</v>
      </c>
      <c r="S38" s="6">
        <f>SUM(S2,S4,S5,S10,S11,S28,S30,S29,S33)</f>
        <v>13</v>
      </c>
      <c r="T38" s="14">
        <f t="shared" si="1"/>
        <v>1.8361581920903956E-2</v>
      </c>
      <c r="U38" s="6">
        <f>SUM(U2,U4,U5,U10,U11,U28,U30,U29,U33)</f>
        <v>88</v>
      </c>
      <c r="V38" s="14">
        <f t="shared" si="2"/>
        <v>0.12429378531073447</v>
      </c>
      <c r="W38" s="6">
        <f>SUM(W2,W4,W5,W10,W11,W28,W30,W29,W33)</f>
        <v>607</v>
      </c>
      <c r="X38" s="14">
        <f t="shared" si="3"/>
        <v>0.85734463276836159</v>
      </c>
    </row>
    <row r="39" spans="1:24" s="13" customFormat="1" ht="15" x14ac:dyDescent="0.2">
      <c r="A39" s="22" t="s">
        <v>22</v>
      </c>
      <c r="B39" s="6">
        <f>SUM(B13:B26,B34)</f>
        <v>1197</v>
      </c>
      <c r="C39" s="6">
        <f>SUM(C13:C26,C34)</f>
        <v>1043</v>
      </c>
      <c r="D39" s="7">
        <f t="shared" si="0"/>
        <v>0.87134502923976609</v>
      </c>
      <c r="E39" s="7">
        <v>0.89912771192127039</v>
      </c>
      <c r="F39" s="8">
        <v>3.7366375892149089</v>
      </c>
      <c r="G39" s="8">
        <v>1.4175847869194764</v>
      </c>
      <c r="H39" s="8">
        <v>3.8464161052033443</v>
      </c>
      <c r="I39" s="8">
        <v>1.4252330024040991</v>
      </c>
      <c r="J39" s="8">
        <v>4.0084786434170532</v>
      </c>
      <c r="K39" s="8">
        <v>1.3603896678157912</v>
      </c>
      <c r="L39" s="8">
        <v>4.3157978511738957</v>
      </c>
      <c r="M39" s="8">
        <v>1.2003565918806303</v>
      </c>
      <c r="N39" s="8">
        <v>3.6489649681528662</v>
      </c>
      <c r="O39" s="8">
        <v>1.5628481532873804</v>
      </c>
      <c r="P39" s="8">
        <v>3.8376509853782581</v>
      </c>
      <c r="Q39" s="8">
        <v>1.3924479544954362</v>
      </c>
      <c r="R39" s="4">
        <v>3.8989910237567211</v>
      </c>
      <c r="S39" s="6">
        <f>SUM(S13:S26,S34)</f>
        <v>48</v>
      </c>
      <c r="T39" s="14">
        <f t="shared" si="1"/>
        <v>4.6021093000958774E-2</v>
      </c>
      <c r="U39" s="6">
        <f>SUM(U13:U26,U34)</f>
        <v>177</v>
      </c>
      <c r="V39" s="14">
        <f t="shared" si="2"/>
        <v>0.16970278044103548</v>
      </c>
      <c r="W39" s="6">
        <f>SUM(W13:W26,W34)</f>
        <v>818</v>
      </c>
      <c r="X39" s="14">
        <f t="shared" si="3"/>
        <v>0.78427612655800572</v>
      </c>
    </row>
    <row r="40" spans="1:24" s="13" customFormat="1" ht="26.25" customHeight="1" x14ac:dyDescent="0.2">
      <c r="A40" s="22" t="s">
        <v>81</v>
      </c>
      <c r="B40" s="20">
        <f>SUM(B2:B34)</f>
        <v>2880</v>
      </c>
      <c r="C40" s="20">
        <f>SUM(C2:C34)</f>
        <v>2566</v>
      </c>
      <c r="D40" s="23">
        <f t="shared" si="0"/>
        <v>0.89097222222222228</v>
      </c>
      <c r="E40" s="23">
        <v>0.91857778219494624</v>
      </c>
      <c r="F40" s="21">
        <v>3.9588745152138265</v>
      </c>
      <c r="G40" s="21">
        <v>1.3436823922077359</v>
      </c>
      <c r="H40" s="21">
        <v>4.0354823253833052</v>
      </c>
      <c r="I40" s="21">
        <v>1.3388115144420043</v>
      </c>
      <c r="J40" s="21">
        <v>4.216479714854807</v>
      </c>
      <c r="K40" s="21">
        <v>1.2395005520521265</v>
      </c>
      <c r="L40" s="21">
        <v>4.4520215211032177</v>
      </c>
      <c r="M40" s="21">
        <v>1.0740088511071739</v>
      </c>
      <c r="N40" s="21">
        <v>3.8637077357898044</v>
      </c>
      <c r="O40" s="21">
        <v>1.494961922026077</v>
      </c>
      <c r="P40" s="21">
        <v>4.0639868530884806</v>
      </c>
      <c r="Q40" s="21">
        <v>1.3050257544918999</v>
      </c>
      <c r="R40" s="21">
        <v>4.0984254442389068</v>
      </c>
      <c r="S40" s="20">
        <f>SUM(S2:S34)</f>
        <v>72</v>
      </c>
      <c r="T40" s="23">
        <f t="shared" si="1"/>
        <v>2.8059236165237724E-2</v>
      </c>
      <c r="U40" s="20">
        <f>SUM(U2:U34)</f>
        <v>318</v>
      </c>
      <c r="V40" s="23">
        <f t="shared" si="2"/>
        <v>0.12392829306313329</v>
      </c>
      <c r="W40" s="20">
        <f>SUM(W2:W34)</f>
        <v>2176</v>
      </c>
      <c r="X40" s="23">
        <f t="shared" si="3"/>
        <v>0.848012470771629</v>
      </c>
    </row>
  </sheetData>
  <mergeCells count="3">
    <mergeCell ref="S1:T1"/>
    <mergeCell ref="U1:V1"/>
    <mergeCell ref="W1:X1"/>
  </mergeCells>
  <pageMargins left="0.70866141732283472" right="0.70866141732283472" top="1.1417322834645669" bottom="0.74803149606299213" header="0.31496062992125984" footer="0.31496062992125984"/>
  <pageSetup paperSize="9" scale="48" fitToHeight="0" orientation="landscape" r:id="rId1"/>
  <headerFooter>
    <oddHeader>&amp;C&amp;"Arial,Negrita"&amp;20ENCUESTA PROFESOR
PRIMER CUATRIMESTRE
CURSO 2018-2019</oddHeader>
  </headerFooter>
  <ignoredErrors>
    <ignoredError sqref="D35:D40 T35:X4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D2C78DFF-27A6-4286-91C1-71FC71239905}"/>
</file>

<file path=customXml/itemProps2.xml><?xml version="1.0" encoding="utf-8"?>
<ds:datastoreItem xmlns:ds="http://schemas.openxmlformats.org/officeDocument/2006/customXml" ds:itemID="{56E71FCC-99E7-40A1-8893-9773347DBDE7}"/>
</file>

<file path=customXml/itemProps3.xml><?xml version="1.0" encoding="utf-8"?>
<ds:datastoreItem xmlns:ds="http://schemas.openxmlformats.org/officeDocument/2006/customXml" ds:itemID="{327A8E1F-9564-4F11-A333-4B3B30E35E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Preguntas</vt:lpstr>
      <vt:lpstr>Encuestas Asignatura</vt:lpstr>
      <vt:lpstr>Encuestas Profesor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Cobo Salcines, Beatriz</dc:creator>
  <cp:lastModifiedBy>Cobo Salcines, Beatriz</cp:lastModifiedBy>
  <cp:lastPrinted>2018-03-06T09:35:52Z</cp:lastPrinted>
  <dcterms:created xsi:type="dcterms:W3CDTF">2016-01-25T10:11:36Z</dcterms:created>
  <dcterms:modified xsi:type="dcterms:W3CDTF">2026-08-04T09:59:21Z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